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Форма 4.3.1" sheetId="2" r:id="rId1"/>
  </sheets>
  <externalReferences>
    <externalReference r:id="rId2"/>
    <externalReference r:id="rId3"/>
  </externalReferences>
  <definedNames>
    <definedName name="anscount" hidden="1">1</definedName>
    <definedName name="buhg_flag" localSheetId="0">[1]Титульный!$F$36</definedName>
    <definedName name="buhg_flag">[2]Титульный!$F$36</definedName>
    <definedName name="CHECK_LINK_RANGE_1">"Калькуляция!$I$11:$I$132"</definedName>
    <definedName name="checkCell_List01">'Форма 4.3.1'!$D$24:$J$127</definedName>
    <definedName name="data_type">[1]TEHSHEET!$M$2:$M$3</definedName>
    <definedName name="dateBuhg" localSheetId="0">[1]Титульный!$F$37</definedName>
    <definedName name="dateBuhg">[2]Титульный!$F$37</definedName>
    <definedName name="DESCRIPTION_TERRITORY">[1]REESTR_DS!$B$2:$B$3</definedName>
    <definedName name="et_hor_List01_2">'Форма 4.3.1'!$2:$2</definedName>
    <definedName name="et_hor_List01_3">'Форма 4.3.1'!$6:$11</definedName>
    <definedName name="et_hor_List01_4">'Форма 4.3.1'!$4:$4</definedName>
    <definedName name="et_hor_List01_5">'Форма 4.3.1'!$13:$13</definedName>
    <definedName name="et_hor_List01_6">'Форма 4.3.1'!$15:$15</definedName>
    <definedName name="et_hor_List01_7">'Форма 4.3.1'!$17:$17</definedName>
    <definedName name="et_ver_List01_1">'Форма 4.3.1'!$G:$G</definedName>
    <definedName name="f_year">[1]Титульный!$F$20</definedName>
    <definedName name="form_up_date">[1]Титульный!$F$14</definedName>
    <definedName name="kind_of_forms">[1]TEHSHEET!$S$2:$S$7</definedName>
    <definedName name="kind_of_fuels" localSheetId="0">[1]TEHSHEET!$AB$2:$AB$29</definedName>
    <definedName name="kind_of_fuels">[2]TEHSHEET!$AB$2:$AB$29</definedName>
    <definedName name="kind_of_nameforms">[1]TEHSHEET!$T$2:$T$7</definedName>
    <definedName name="kind_of_purchase_method" localSheetId="0">[1]TEHSHEET!$P$2:$P$4</definedName>
    <definedName name="kind_of_purchase_method">[2]TEHSHEET!$P$2:$P$4</definedName>
    <definedName name="List_01_prov">'Форма 4.3.1'!$G$132:$J$132</definedName>
    <definedName name="List01_2_reserve">'Форма 4.3.1'!$G$67:$J$75</definedName>
    <definedName name="List01_3_reserve">'Форма 4.3.1'!$G$33:$I$44</definedName>
    <definedName name="List01_4_reserve">'Форма 4.3.1'!$G$113:$J$114</definedName>
    <definedName name="List01_5_reserve">'Форма 4.3.1'!$G$116:$J$117</definedName>
    <definedName name="List01_6_reserve">'Форма 4.3.1'!$G$119:$J$120</definedName>
    <definedName name="List01_7_reserve">'Форма 4.3.1'!$G$86:$J$99</definedName>
    <definedName name="List01_CheckC">'Форма 4.3.1'!$E$28:$I$127</definedName>
    <definedName name="List01_costs_OPS">'Форма 4.3.1'!$G$62:$I$62</definedName>
    <definedName name="List01_costs_OPS_22">'Форма 4.3.1'!$G$62</definedName>
    <definedName name="List01_costs_OPS_25">'Форма 4.3.1'!$H$62</definedName>
    <definedName name="List01_costs_PH">'Форма 4.3.1'!$G$64:$I$64</definedName>
    <definedName name="List01_costs_PH_22">'Форма 4.3.1'!$G$64</definedName>
    <definedName name="List01_costs_PH_25">'Форма 4.3.1'!$H$64</definedName>
    <definedName name="List01_flag_index_1" localSheetId="0">'Форма 4.3.1'!$G$63:$I$63</definedName>
    <definedName name="List01_flag_index_1">#REF!</definedName>
    <definedName name="List01_flag_index_2" localSheetId="0">'Форма 4.3.1'!$G$65:$I$65</definedName>
    <definedName name="List01_flag_index_2">#REF!</definedName>
    <definedName name="List01_GroundMaterials_1">'Форма 4.3.1'!$G$123:$I$125</definedName>
    <definedName name="List01_Name">'Форма 4.3.1'!$G$25:$J$25</definedName>
    <definedName name="List01_Num">'Форма 4.3.1'!$G$19:$J$19</definedName>
    <definedName name="List01_NumberColumns">'Форма 4.3.1'!$G$23:$I$23</definedName>
    <definedName name="List01_p1">'Форма 4.3.1'!$G$29:$I$29</definedName>
    <definedName name="List01_p1_minus_p3">'Форма 4.3.1'!$G$29,'Форма 4.3.1'!$G$30</definedName>
    <definedName name="List01_p11">'Форма 4.3.1'!$G$103:$G$106</definedName>
    <definedName name="List01_p12">'Форма 4.3.1'!$G$107</definedName>
    <definedName name="List01_p16">'Форма 4.3.1'!$G$112:$G$114</definedName>
    <definedName name="List01_p16_data">'Форма 4.3.1'!$G$112</definedName>
    <definedName name="List01_p19_20">'Форма 4.3.1'!$G$121:$G$122</definedName>
    <definedName name="List01_p2_14">'Форма 4.3.1'!$J$62</definedName>
    <definedName name="List01_p3">'Форма 4.3.1'!$G$30:$I$30</definedName>
    <definedName name="List01_p3_10_check">'Форма 4.3.1'!$L$63</definedName>
    <definedName name="List01_p3_11_check">'Форма 4.3.1'!$L$65</definedName>
    <definedName name="List01_p4">'Форма 4.3.1'!$G$76:$I$76</definedName>
    <definedName name="List01_p9">'Форма 4.3.1'!$G$100</definedName>
    <definedName name="List01_purchTE">'Форма 4.3.1'!$G$102</definedName>
    <definedName name="List01_revenue_from_activity_80_flag">'Форма 4.3.1'!$G$84:$J$84</definedName>
    <definedName name="List06_flag_year">'[1]Форма 4.5'!$K$20:$K$26</definedName>
    <definedName name="note_ter">[1]Дифференциация!$I$21:$I$28</definedName>
    <definedName name="obj_List01_22">'Форма 4.3.1'!$G:$G</definedName>
    <definedName name="obj_List01_25">'Форма 4.3.1'!$H:$H</definedName>
    <definedName name="org">[1]Титульный!$F$26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2">'Форма 4.3.1'!$C$66:$C$75</definedName>
    <definedName name="pDel_List01_3">'Форма 4.3.1'!$C$33:$C$44</definedName>
    <definedName name="pDel_List01_4">'Форма 4.3.1'!$C$112:$C$120</definedName>
    <definedName name="pDel_List01_7">'Форма 4.3.1'!$C$85:$C$99</definedName>
    <definedName name="pIns_List01_1">'Форма 4.3.1'!$I$24</definedName>
    <definedName name="pIns_List01_2">'Форма 4.3.1'!$E$75</definedName>
    <definedName name="pIns_List01_3">'Форма 4.3.1'!$E$44</definedName>
    <definedName name="pIns_List01_4">'Форма 4.3.1'!$E$114</definedName>
    <definedName name="pIns_List01_5">'Форма 4.3.1'!$E$117</definedName>
    <definedName name="pIns_List01_6">'Форма 4.3.1'!$E$120</definedName>
    <definedName name="pIns_List01_7">'Форма 4.3.1'!$E$99</definedName>
    <definedName name="PROT_22">P3_PROT_22,P4_PROT_22,P5_PROT_22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2" l="1"/>
  <c r="G121" i="2"/>
  <c r="G101" i="2"/>
  <c r="G85" i="2"/>
  <c r="H66" i="2"/>
  <c r="G66" i="2"/>
  <c r="D43" i="2"/>
  <c r="G42" i="2"/>
  <c r="G39" i="2" s="1"/>
  <c r="G32" i="2" s="1"/>
  <c r="G30" i="2" s="1"/>
  <c r="D42" i="2"/>
  <c r="D41" i="2"/>
  <c r="D40" i="2"/>
  <c r="H39" i="2"/>
  <c r="D38" i="2"/>
  <c r="H32" i="2"/>
  <c r="H30" i="2" s="1"/>
  <c r="H132" i="2" s="1"/>
  <c r="H28" i="2"/>
  <c r="G28" i="2"/>
  <c r="H27" i="2"/>
  <c r="G27" i="2"/>
  <c r="D11" i="2"/>
  <c r="D10" i="2"/>
  <c r="D9" i="2"/>
  <c r="D8" i="2"/>
  <c r="H7" i="2"/>
  <c r="G7" i="2"/>
  <c r="D6" i="2"/>
  <c r="L65" i="2"/>
  <c r="L63" i="2"/>
  <c r="G76" i="2" l="1"/>
  <c r="G77" i="2" s="1"/>
  <c r="G132" i="2" l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<sst xmlns="http://schemas.openxmlformats.org/spreadsheetml/2006/main" count="374" uniqueCount="232">
  <si>
    <t>тыс. руб.</t>
  </si>
  <si>
    <t>кг у. т./Гкал</t>
  </si>
  <si>
    <t>vt</t>
  </si>
  <si>
    <t>х</t>
  </si>
  <si>
    <t>общая стоимость</t>
  </si>
  <si>
    <t>объем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</si>
  <si>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</si>
  <si>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</si>
  <si>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</si>
  <si>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</si>
  <si>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Гкал/ч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</si>
  <si>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</si>
  <si>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</si>
  <si>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</si>
  <si>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</si>
  <si>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</si>
  <si>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</si>
  <si>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</si>
  <si>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</si>
  <si>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</si>
  <si>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</si>
  <si>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</si>
  <si>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</si>
  <si>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</si>
  <si>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</si>
  <si>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</si>
  <si>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</si>
  <si>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</si>
  <si>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3.2.1</t>
  </si>
  <si>
    <t>О</t>
  </si>
  <si>
    <t>уголь каменный</t>
  </si>
  <si>
    <t/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</si>
  <si>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</si>
  <si>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</si>
  <si>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</si>
  <si>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</si>
  <si>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</si>
  <si>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</si>
  <si>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</si>
  <si>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</si>
  <si>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</si>
  <si>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</si>
  <si>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</si>
  <si>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</si>
  <si>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</si>
  <si>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</si>
  <si>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</si>
  <si>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</si>
  <si>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</si>
  <si>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</si>
  <si>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</si>
  <si>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</si>
  <si>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</si>
  <si>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</si>
  <si>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</si>
  <si>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</si>
  <si>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</si>
  <si>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</si>
  <si>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</si>
  <si>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</si>
  <si>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</si>
  <si>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</si>
  <si>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</si>
  <si>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</si>
  <si>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</si>
  <si>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</si>
  <si>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</si>
  <si>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</si>
  <si>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</si>
  <si>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</si>
  <si>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</si>
  <si>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</si>
  <si>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</si>
  <si>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</si>
  <si>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</si>
  <si>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</si>
  <si>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</si>
  <si>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3.15.2</t>
  </si>
  <si>
    <t>3.15.3</t>
  </si>
  <si>
    <t>3.15.4</t>
  </si>
  <si>
    <t>3.15.5</t>
  </si>
  <si>
    <t>3.15.6</t>
  </si>
  <si>
    <t>3.15.7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</si>
  <si>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</si>
  <si>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</si>
  <si>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</si>
  <si>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</si>
  <si>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</si>
  <si>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</si>
  <si>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</si>
  <si>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</si>
  <si>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</si>
  <si>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</si>
  <si>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</si>
  <si>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</si>
  <si>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</si>
  <si>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</si>
  <si>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</si>
  <si>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</si>
  <si>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</si>
  <si>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</si>
  <si>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</si>
  <si>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</si>
  <si>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</si>
  <si>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</si>
  <si>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</si>
  <si>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8.1</t>
  </si>
  <si>
    <t>8.2</t>
  </si>
  <si>
    <t>8.3</t>
  </si>
  <si>
    <t>8.4</t>
  </si>
  <si>
    <t>Котельная посёлка Притомский</t>
  </si>
  <si>
    <t>8.5</t>
  </si>
  <si>
    <t>8.6</t>
  </si>
  <si>
    <t>Котельная № 1 посёлка Абагур-Лесной</t>
  </si>
  <si>
    <t>8.7</t>
  </si>
  <si>
    <t>Котельная № 2 посёлка Абагур-Лесной</t>
  </si>
  <si>
    <t>8.8</t>
  </si>
  <si>
    <t>Котельная № 3 посёлка Абагур-Лесной</t>
  </si>
  <si>
    <t>8.9</t>
  </si>
  <si>
    <t>Котельная № 1 разъезд-Абагуровский</t>
  </si>
  <si>
    <t>8.10</t>
  </si>
  <si>
    <t>Котельная № 2 разъезд-Абагуровский</t>
  </si>
  <si>
    <t>8.11</t>
  </si>
  <si>
    <t>Котельная посёлка Листвяги</t>
  </si>
  <si>
    <t>8.12</t>
  </si>
  <si>
    <t>Котельная № 6</t>
  </si>
  <si>
    <t>Котельная № 32</t>
  </si>
  <si>
    <t>ОРК "Таргай"</t>
  </si>
  <si>
    <t>Котельная "РТРС"</t>
  </si>
  <si>
    <t>Котельная станции Полосухинская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</si>
  <si>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</si>
  <si>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</si>
  <si>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</si>
  <si>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</si>
  <si>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</si>
  <si>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</si>
  <si>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</si>
  <si>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</si>
  <si>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</si>
  <si>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</si>
  <si>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</si>
  <si>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</si>
  <si>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</si>
  <si>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</si>
  <si>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</si>
  <si>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</si>
  <si>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</si>
  <si>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</si>
  <si>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</si>
  <si>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</si>
  <si>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</si>
  <si>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</si>
  <si>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</si>
  <si>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</si>
  <si>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</si>
  <si>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</si>
  <si>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</si>
  <si>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</si>
  <si>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</si>
  <si>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</si>
  <si>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</si>
  <si>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</si>
  <si>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</si>
  <si>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</si>
  <si>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</si>
  <si>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</si>
  <si>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</si>
  <si>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</si>
  <si>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</si>
  <si>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</si>
  <si>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</si>
  <si>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</si>
  <si>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</si>
  <si>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</si>
  <si>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</si>
  <si>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</si>
  <si>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</si>
  <si>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</si>
  <si>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</si>
  <si>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</si>
  <si>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</si>
  <si>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</si>
  <si>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</si>
  <si>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</si>
  <si>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</si>
  <si>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</si>
  <si>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установленная тепловая мощность для источника тепловой энергии.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</si>
  <si>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</si>
  <si>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Описание параметров формы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</si>
  <si>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</si>
  <si>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</si>
  <si>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Указывается выручка от регулируемой деятельности по виду деятельности в сфере теплоснабжения.</t>
  </si>
  <si>
    <t>Указывается суммарная себестоимость производимых товаров.</t>
  </si>
  <si>
    <t>Указываются суммарные расходы на приобретение топлива всех видов.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</si>
  <si>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</si>
  <si>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</si>
  <si>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Указываются расходы на капитальный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</si>
  <si>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</si>
  <si>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</si>
  <si>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</si>
  <si>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</si>
  <si>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расходы на сырье и материалы</t>
  </si>
  <si>
    <t>обслуживание тепловых сетей</t>
  </si>
  <si>
    <t>прочие</t>
  </si>
  <si>
    <t>госпошлина</t>
  </si>
  <si>
    <t>материальная помощь</t>
  </si>
  <si>
    <t>проценты к получению</t>
  </si>
  <si>
    <t>расходы на услуги банков</t>
  </si>
  <si>
    <t>Указывается общая сумма чистой прибыли, полученной от регулируемого вида деятельности.</t>
  </si>
  <si>
    <t>Указывается общее изменение стоимости основных фондов.</t>
  </si>
  <si>
    <t>Указываются общее изменение стоимости основных фондов за счет их ввода в эксплуатацию и вывода из эксплуатации.</t>
  </si>
  <si>
    <t>Указываются изменение стоимости основных фондов за счет их ввода в эксплуатацию.</t>
  </si>
  <si>
    <t>Указываются изменение стоимости основных фондов за счет их вывода из эксплуатации.</t>
  </si>
  <si>
    <t>https://portal.eias.ru/Portal/DownloadPage.aspx?type=12&amp;guid=e89a8435-f78f-4259-a7bb-2c6b645a6349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</si>
  <si>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</si>
  <si>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</si>
  <si>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</si>
  <si>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</si>
  <si>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</si>
  <si>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Информация указывается только едиными теплоснабжающими организациями.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</si>
  <si>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</si>
  <si>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</si>
  <si>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</si>
  <si>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</si>
  <si>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</si>
  <si>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</si>
  <si>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</si>
  <si>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</si>
  <si>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</si>
  <si>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Указывается ссылка на документ, предварительно загруженный в хранилище файлов ФГИС ЕИАС.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</si>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</sst>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5" applyBorder="0">
      <alignment horizontal="center" vertical="center" wrapText="1"/>
    </xf>
    <xf numFmtId="49" fontId="4" fillId="0" borderId="0" applyBorder="0">
      <alignment vertical="top"/>
    </xf>
    <xf numFmtId="49" fontId="18" fillId="6" borderId="0" applyBorder="0">
      <alignment vertical="top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2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3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49" fontId="16" fillId="0" borderId="0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Alignment="1" applyProtection="1">
      <alignment horizontal="center" vertical="center" wrapText="1"/>
    </xf>
    <xf numFmtId="49" fontId="4" fillId="5" borderId="4" xfId="1" applyNumberFormat="1" applyFont="1" applyFill="1" applyBorder="1" applyAlignment="1" applyProtection="1">
      <alignment vertical="center" wrapText="1"/>
    </xf>
    <xf numFmtId="49" fontId="17" fillId="5" borderId="7" xfId="4" applyFont="1" applyFill="1" applyBorder="1" applyAlignment="1" applyProtection="1">
      <alignment horizontal="left" vertical="center" indent="2"/>
    </xf>
    <xf numFmtId="0" fontId="4" fillId="5" borderId="7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1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vertical="center" wrapText="1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4" fillId="0" borderId="1" xfId="1" applyFont="1" applyFill="1" applyBorder="1" applyAlignment="1" applyProtection="1">
      <alignment horizontal="left" vertical="center" wrapText="1" indent="2"/>
    </xf>
    <xf numFmtId="49" fontId="13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" fontId="4" fillId="4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9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7" fillId="5" borderId="7" xfId="4" applyFont="1" applyFill="1" applyBorder="1" applyAlignment="1" applyProtection="1">
      <alignment horizontal="left" vertical="center" inden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49" fontId="19" fillId="3" borderId="1" xfId="7" applyNumberFormat="1" applyFill="1" applyBorder="1" applyAlignment="1" applyProtection="1">
      <alignment horizontal="left" vertical="center" wrapText="1"/>
      <protection locked="0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left" vertical="center" wrapText="1"/>
    </xf>
    <xf numFmtId="0" fontId="20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top" wrapText="1"/>
    </xf>
    <xf numFmtId="0" fontId="13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4" fillId="0" borderId="2" xfId="1" applyFont="1" applyFill="1" applyBorder="1" applyAlignment="1" applyProtection="1">
      <alignment vertical="top" wrapText="1"/>
    </xf>
    <xf numFmtId="0" fontId="4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 applyProtection="1">
      <alignment vertical="top" wrapText="1"/>
    </xf>
    <xf numFmtId="0" fontId="13" fillId="0" borderId="8" xfId="1" applyFont="1" applyFill="1" applyBorder="1" applyAlignment="1" applyProtection="1">
      <alignment vertical="center" wrapText="1"/>
    </xf>
    <xf numFmtId="0" fontId="4" fillId="0" borderId="11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left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4" xfId="2" applyFont="1" applyBorder="1" applyAlignment="1">
      <alignment horizontal="left" vertical="center" wrapText="1" inden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0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0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57;&#1080;&#1073;&#1069;&#1085;&#1077;&#1088;&#1075;&#1086;\FAS.JKH.OPEN.INFO.BALANCE.WARM\FAS.JKH.OPEN.INFO.BALANCE.WARM(v2_&#1057;&#1080;&#1073;&#1101;&#1085;&#1077;&#1088;&#1075;&#1086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57;&#1080;&#1073;&#1101;&#1085;&#1077;&#1088;&#1075;&#1086;\FAS.JKH.OPEN.INFO.BALANCE.WARM\FAS.JKH.OPEN.INFO.BALANCE.WARM(v2.0)%20&#1057;&#1069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3">
          <cell r="B3" t="str">
            <v>Версия 2.0.1</v>
          </cell>
        </row>
      </sheetData>
      <sheetData sheetId="3"/>
      <sheetData sheetId="4">
        <row r="7">
          <cell r="F7" t="str">
            <v>Кемеровская область</v>
          </cell>
        </row>
        <row r="14">
          <cell r="F14" t="str">
            <v>02.05.2023</v>
          </cell>
        </row>
        <row r="20">
          <cell r="F20">
            <v>2022</v>
          </cell>
        </row>
        <row r="26">
          <cell r="F26" t="str">
            <v>ООО "Сибэнерго"</v>
          </cell>
        </row>
        <row r="36">
          <cell r="F36" t="str">
            <v>да</v>
          </cell>
        </row>
        <row r="37">
          <cell r="F37" t="str">
            <v>31.03.2023</v>
          </cell>
        </row>
      </sheetData>
      <sheetData sheetId="5"/>
      <sheetData sheetId="6">
        <row r="24">
          <cell r="I24" t="str">
            <v/>
          </cell>
        </row>
        <row r="27">
          <cell r="I27" t="str">
            <v/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3">
          <cell r="K23" t="str">
            <v>y</v>
          </cell>
        </row>
        <row r="24">
          <cell r="K24" t="str">
            <v>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C6">
            <v>2022</v>
          </cell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C7">
            <v>2023</v>
          </cell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">
          <cell r="B3" t="str">
            <v>Новокузнецкий муниципальный район, Новокузнецкий муниципальный район (32619000);
город Новокузнецк, город Новокузнецк (32731000);</v>
          </cell>
        </row>
      </sheetData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31.03.2022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7">
          <cell r="R97">
            <v>38067.910000000003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D298"/>
  <sheetViews>
    <sheetView showGridLines="0" tabSelected="1" topLeftCell="C20" zoomScaleNormal="100" workbookViewId="0">
      <selection activeCell="I20" sqref="I1:I1048576"/>
    </sheetView>
  </sheetViews>
  <sheetFormatPr defaultRowHeight="10.5" customHeight="1" x14ac:dyDescent="0.25"/>
  <cols>
    <col min="1" max="1" width="19.140625" style="16" hidden="1" customWidth="1"/>
    <col min="2" max="2" width="16.85546875" style="1" hidden="1" customWidth="1"/>
    <col min="3" max="3" width="3.7109375" style="11" customWidth="1"/>
    <col min="4" max="4" width="7.7109375" style="12" customWidth="1"/>
    <col min="5" max="5" width="54.5703125" style="12" customWidth="1"/>
    <col min="6" max="6" width="10.42578125" style="12" customWidth="1"/>
    <col min="7" max="8" width="40.7109375" style="12" customWidth="1"/>
    <col min="9" max="9" width="93.42578125" style="12" hidden="1" customWidth="1"/>
    <col min="10" max="11" width="3.7109375" style="1" customWidth="1"/>
    <col min="12" max="12" width="3.7109375" style="3" customWidth="1"/>
    <col min="13" max="16" width="3.7109375" style="1" customWidth="1"/>
    <col min="17" max="17" width="10.5703125" style="3" customWidth="1"/>
    <col min="18" max="18" width="34.7109375" style="1" customWidth="1"/>
    <col min="19" max="19" width="9.42578125" style="1" customWidth="1"/>
    <col min="20" max="20" width="9.140625" style="9"/>
    <col min="21" max="25" width="9.140625" style="1"/>
    <col min="26" max="30" width="9.140625" style="10"/>
    <col min="31" max="16384" width="9.140625" style="12"/>
  </cols>
  <sheetData>
    <row r="1" spans="1:30" s="1" customFormat="1" ht="10.5" hidden="1" customHeight="1" x14ac:dyDescent="0.25">
      <c r="A1" s="16"/>
      <c r="C1" s="2"/>
      <c r="G1" s="1">
        <v>4</v>
      </c>
      <c r="H1" s="1">
        <v>5</v>
      </c>
      <c r="L1" s="3"/>
      <c r="Q1" s="3"/>
    </row>
    <row r="2" spans="1:30" s="1" customFormat="1" ht="22.5" hidden="1" x14ac:dyDescent="0.25">
      <c r="A2" s="16"/>
      <c r="C2" s="4"/>
      <c r="D2" s="5"/>
      <c r="E2" s="6"/>
      <c r="F2" s="28" t="s">
        <v>0</v>
      </c>
      <c r="G2" s="7"/>
      <c r="H2" s="7"/>
      <c r="I2" s="89" t="s">
        <v>180</v>
      </c>
      <c r="J2" s="8"/>
      <c r="L2" s="3"/>
      <c r="Q2" s="3"/>
      <c r="T2" s="9"/>
      <c r="Z2" s="10"/>
      <c r="AA2" s="10"/>
      <c r="AB2" s="10"/>
      <c r="AC2" s="10"/>
      <c r="AD2" s="10"/>
    </row>
    <row r="3" spans="1:30" ht="10.5" hidden="1" customHeight="1" x14ac:dyDescent="0.25"/>
    <row r="4" spans="1:30" ht="22.5" hidden="1" x14ac:dyDescent="0.25">
      <c r="C4" s="13"/>
      <c r="D4" s="14"/>
      <c r="E4" s="6"/>
      <c r="F4" s="28" t="s">
        <v>1</v>
      </c>
      <c r="G4" s="15"/>
      <c r="H4" s="15"/>
      <c r="I4" s="90" t="s">
        <v>181</v>
      </c>
      <c r="J4" s="8"/>
    </row>
    <row r="5" spans="1:30" ht="10.5" hidden="1" customHeight="1" x14ac:dyDescent="0.25"/>
    <row r="6" spans="1:30" ht="22.5" hidden="1" x14ac:dyDescent="0.25">
      <c r="A6" s="100"/>
      <c r="B6" s="3" t="s">
        <v>2</v>
      </c>
      <c r="C6" s="13"/>
      <c r="D6" s="17">
        <f>A6</f>
        <v>0</v>
      </c>
      <c r="E6" s="18"/>
      <c r="F6" s="28" t="s">
        <v>3</v>
      </c>
      <c r="G6" s="28" t="s">
        <v>3</v>
      </c>
      <c r="H6" s="28" t="s">
        <v>3</v>
      </c>
      <c r="I6" s="90" t="s">
        <v>182</v>
      </c>
      <c r="J6" s="8"/>
    </row>
    <row r="7" spans="1:30" s="1" customFormat="1" ht="11.25" hidden="1" x14ac:dyDescent="0.25">
      <c r="A7" s="100"/>
      <c r="C7" s="19"/>
      <c r="D7" s="20"/>
      <c r="E7" s="21" t="s">
        <v>4</v>
      </c>
      <c r="F7" s="22"/>
      <c r="G7" s="22">
        <f>G8*G9+G10</f>
        <v>0</v>
      </c>
      <c r="H7" s="22">
        <f>H8*H9+H10</f>
        <v>0</v>
      </c>
      <c r="I7" s="91"/>
      <c r="J7" s="3"/>
      <c r="L7" s="3"/>
      <c r="Q7" s="3"/>
    </row>
    <row r="8" spans="1:30" ht="22.5" hidden="1" x14ac:dyDescent="0.25">
      <c r="A8" s="100"/>
      <c r="C8" s="13"/>
      <c r="D8" s="17" t="str">
        <f>A6&amp;".1"</f>
        <v>.1</v>
      </c>
      <c r="E8" s="23" t="s">
        <v>5</v>
      </c>
      <c r="F8" s="24"/>
      <c r="G8" s="7"/>
      <c r="H8" s="7"/>
      <c r="I8" s="90" t="s">
        <v>183</v>
      </c>
      <c r="J8" s="8"/>
    </row>
    <row r="9" spans="1:30" ht="18.75" hidden="1" x14ac:dyDescent="0.25">
      <c r="A9" s="100"/>
      <c r="C9" s="13"/>
      <c r="D9" s="17" t="str">
        <f>A6&amp;".2"</f>
        <v>.2</v>
      </c>
      <c r="E9" s="23" t="s">
        <v>6</v>
      </c>
      <c r="F9" s="28" t="s">
        <v>0</v>
      </c>
      <c r="G9" s="7"/>
      <c r="H9" s="7"/>
      <c r="I9" s="90"/>
      <c r="J9" s="8"/>
    </row>
    <row r="10" spans="1:30" ht="18.75" hidden="1" x14ac:dyDescent="0.25">
      <c r="A10" s="100"/>
      <c r="C10" s="13"/>
      <c r="D10" s="17" t="str">
        <f>A6&amp;".3"</f>
        <v>.3</v>
      </c>
      <c r="E10" s="23" t="s">
        <v>7</v>
      </c>
      <c r="F10" s="28" t="s">
        <v>0</v>
      </c>
      <c r="G10" s="7"/>
      <c r="H10" s="7"/>
      <c r="I10" s="90"/>
      <c r="J10" s="8"/>
    </row>
    <row r="11" spans="1:30" ht="18.75" hidden="1" x14ac:dyDescent="0.25">
      <c r="A11" s="100"/>
      <c r="C11" s="13"/>
      <c r="D11" s="17" t="str">
        <f>A6&amp;".4"</f>
        <v>.4</v>
      </c>
      <c r="E11" s="23" t="s">
        <v>8</v>
      </c>
      <c r="F11" s="28" t="s">
        <v>3</v>
      </c>
      <c r="G11" s="25"/>
      <c r="H11" s="25"/>
      <c r="I11" s="90"/>
      <c r="J11" s="8"/>
    </row>
    <row r="12" spans="1:30" ht="10.5" hidden="1" customHeight="1" x14ac:dyDescent="0.25"/>
    <row r="13" spans="1:30" ht="22.5" hidden="1" x14ac:dyDescent="0.25">
      <c r="C13" s="13"/>
      <c r="D13" s="14"/>
      <c r="E13" s="6"/>
      <c r="F13" s="28" t="s">
        <v>9</v>
      </c>
      <c r="G13" s="15"/>
      <c r="H13" s="15"/>
      <c r="I13" s="90" t="s">
        <v>184</v>
      </c>
      <c r="J13" s="8"/>
    </row>
    <row r="14" spans="1:30" ht="10.5" hidden="1" customHeight="1" x14ac:dyDescent="0.25"/>
    <row r="15" spans="1:30" ht="22.5" hidden="1" x14ac:dyDescent="0.25">
      <c r="C15" s="13"/>
      <c r="D15" s="14"/>
      <c r="E15" s="6"/>
      <c r="F15" s="28" t="s">
        <v>9</v>
      </c>
      <c r="G15" s="15"/>
      <c r="H15" s="15"/>
      <c r="I15" s="90" t="s">
        <v>185</v>
      </c>
      <c r="J15" s="8"/>
    </row>
    <row r="16" spans="1:30" ht="10.5" hidden="1" customHeight="1" x14ac:dyDescent="0.25"/>
    <row r="17" spans="1:25" ht="18.75" hidden="1" x14ac:dyDescent="0.25">
      <c r="C17" s="13"/>
      <c r="D17" s="14"/>
      <c r="E17" s="6"/>
      <c r="F17" s="28" t="s">
        <v>10</v>
      </c>
      <c r="G17" s="7"/>
      <c r="H17" s="7"/>
      <c r="I17" s="90" t="s">
        <v>186</v>
      </c>
      <c r="J17" s="8"/>
    </row>
    <row r="18" spans="1:25" ht="10.5" hidden="1" customHeight="1" x14ac:dyDescent="0.25"/>
    <row r="19" spans="1:25" s="10" customFormat="1" ht="10.5" hidden="1" customHeight="1" x14ac:dyDescent="0.25">
      <c r="A19" s="16"/>
      <c r="B19" s="1"/>
      <c r="C19" s="26"/>
      <c r="I19" s="10">
        <v>4</v>
      </c>
      <c r="J19" s="1"/>
      <c r="K19" s="1"/>
      <c r="L19" s="3"/>
      <c r="M19" s="1"/>
      <c r="N19" s="1"/>
      <c r="O19" s="1"/>
      <c r="P19" s="1"/>
      <c r="Q19" s="3"/>
      <c r="R19" s="1"/>
      <c r="S19" s="1"/>
      <c r="T19" s="9"/>
      <c r="U19" s="1"/>
      <c r="V19" s="1"/>
      <c r="W19" s="1"/>
      <c r="X19" s="1"/>
      <c r="Y19" s="1"/>
    </row>
    <row r="20" spans="1:25" ht="3" customHeight="1" x14ac:dyDescent="0.25"/>
    <row r="21" spans="1:25" ht="79.5" customHeight="1" x14ac:dyDescent="0.25">
      <c r="D21" s="113" t="s">
        <v>187</v>
      </c>
      <c r="E21" s="114"/>
      <c r="F21" s="115"/>
      <c r="G21" s="92"/>
      <c r="H21" s="92"/>
      <c r="I21" s="93"/>
    </row>
    <row r="22" spans="1:25" ht="10.5" hidden="1" customHeight="1" x14ac:dyDescent="0.25"/>
    <row r="23" spans="1:25" ht="3" customHeight="1" x14ac:dyDescent="0.25">
      <c r="G23" s="27">
        <v>22</v>
      </c>
      <c r="H23" s="27">
        <v>25</v>
      </c>
    </row>
    <row r="24" spans="1:25" ht="18" customHeight="1" x14ac:dyDescent="0.25">
      <c r="D24" s="101" t="s">
        <v>11</v>
      </c>
      <c r="E24" s="101"/>
      <c r="F24" s="101"/>
      <c r="G24" s="101"/>
      <c r="H24" s="28"/>
      <c r="I24" s="101" t="s">
        <v>188</v>
      </c>
    </row>
    <row r="25" spans="1:25" ht="112.5" x14ac:dyDescent="0.25">
      <c r="D25" s="101" t="s">
        <v>12</v>
      </c>
      <c r="E25" s="102" t="s">
        <v>13</v>
      </c>
      <c r="F25" s="102" t="s">
        <v>14</v>
      </c>
      <c r="G25" s="29" t="s">
        <v>15</v>
      </c>
      <c r="H25" s="29" t="s">
        <v>189</v>
      </c>
      <c r="I25" s="101"/>
    </row>
    <row r="26" spans="1:25" ht="21" customHeight="1" x14ac:dyDescent="0.25">
      <c r="D26" s="101"/>
      <c r="E26" s="102"/>
      <c r="F26" s="102"/>
      <c r="G26" s="30" t="s">
        <v>16</v>
      </c>
      <c r="H26" s="30" t="s">
        <v>16</v>
      </c>
      <c r="I26" s="101"/>
    </row>
    <row r="27" spans="1:25" ht="11.25" x14ac:dyDescent="0.25">
      <c r="D27" s="31" t="s">
        <v>17</v>
      </c>
      <c r="E27" s="31" t="s">
        <v>18</v>
      </c>
      <c r="F27" s="31" t="s">
        <v>19</v>
      </c>
      <c r="G27" s="32">
        <f>G1</f>
        <v>4</v>
      </c>
      <c r="H27" s="32">
        <f>H1</f>
        <v>5</v>
      </c>
      <c r="I27" s="32"/>
    </row>
    <row r="28" spans="1:25" ht="33.75" x14ac:dyDescent="0.25">
      <c r="C28" s="13"/>
      <c r="D28" s="14" t="s">
        <v>17</v>
      </c>
      <c r="E28" s="33" t="s">
        <v>20</v>
      </c>
      <c r="F28" s="28" t="s">
        <v>3</v>
      </c>
      <c r="G28" s="34" t="str">
        <f>IF(buhg_flag="да",IF(dateBuhg="","Не указана",dateBuhg),"Не осуществлялась")</f>
        <v>31.03.2023</v>
      </c>
      <c r="H28" s="34" t="str">
        <f>IF(buhg_flag="да",IF(dateBuhg="","Не указана",dateBuhg),"Не осуществлялась")</f>
        <v>31.03.2023</v>
      </c>
      <c r="I28" s="90" t="s">
        <v>190</v>
      </c>
      <c r="J28" s="8"/>
    </row>
    <row r="29" spans="1:25" ht="22.5" x14ac:dyDescent="0.25">
      <c r="C29" s="13"/>
      <c r="D29" s="14" t="s">
        <v>18</v>
      </c>
      <c r="E29" s="33" t="s">
        <v>21</v>
      </c>
      <c r="F29" s="28" t="s">
        <v>0</v>
      </c>
      <c r="G29" s="35">
        <v>285116.60855499998</v>
      </c>
      <c r="H29" s="35">
        <v>2887.5917416666666</v>
      </c>
      <c r="I29" s="90" t="s">
        <v>191</v>
      </c>
      <c r="J29" s="8"/>
    </row>
    <row r="30" spans="1:25" ht="22.5" x14ac:dyDescent="0.25">
      <c r="C30" s="13"/>
      <c r="D30" s="14" t="s">
        <v>19</v>
      </c>
      <c r="E30" s="33" t="s">
        <v>22</v>
      </c>
      <c r="F30" s="28" t="s">
        <v>0</v>
      </c>
      <c r="G30" s="36">
        <f>SUM(G31:G32,G45,G48:G56,G59,G62,G66)</f>
        <v>478586.44674402394</v>
      </c>
      <c r="H30" s="36">
        <f>SUM(H31:H32,H45,H48:H56,H59,H62,H66)</f>
        <v>3002.0687746550002</v>
      </c>
      <c r="I30" s="90" t="s">
        <v>192</v>
      </c>
      <c r="J30" s="8"/>
    </row>
    <row r="31" spans="1:25" ht="22.5" x14ac:dyDescent="0.25">
      <c r="C31" s="13"/>
      <c r="D31" s="14" t="s">
        <v>23</v>
      </c>
      <c r="E31" s="37" t="s">
        <v>24</v>
      </c>
      <c r="F31" s="28" t="s">
        <v>0</v>
      </c>
      <c r="G31" s="35">
        <v>0</v>
      </c>
      <c r="H31" s="35">
        <v>812.54984000000002</v>
      </c>
      <c r="I31" s="90"/>
      <c r="J31" s="8"/>
    </row>
    <row r="32" spans="1:25" ht="18.75" x14ac:dyDescent="0.25">
      <c r="C32" s="13"/>
      <c r="D32" s="14" t="s">
        <v>25</v>
      </c>
      <c r="E32" s="37" t="s">
        <v>26</v>
      </c>
      <c r="F32" s="28" t="s">
        <v>0</v>
      </c>
      <c r="G32" s="36">
        <f>SUMIF($E33:$E44,$E7,G33:G44)</f>
        <v>68165.785066500001</v>
      </c>
      <c r="H32" s="36">
        <f>SUMIF($E33:$E44,$E7,H33:H44)</f>
        <v>0</v>
      </c>
      <c r="I32" s="90" t="s">
        <v>193</v>
      </c>
      <c r="J32" s="8"/>
    </row>
    <row r="33" spans="1:30" s="45" customFormat="1" ht="5.25" hidden="1" x14ac:dyDescent="0.25">
      <c r="A33" s="104" t="s">
        <v>27</v>
      </c>
      <c r="B33" s="3"/>
      <c r="C33" s="38"/>
      <c r="D33" s="39"/>
      <c r="E33" s="40"/>
      <c r="F33" s="41"/>
      <c r="G33" s="42"/>
      <c r="H33" s="42"/>
      <c r="I33" s="94"/>
      <c r="J33" s="3"/>
      <c r="K33" s="3"/>
      <c r="L33" s="3"/>
      <c r="M33" s="3"/>
      <c r="N33" s="3"/>
      <c r="O33" s="3"/>
      <c r="P33" s="3"/>
      <c r="Q33" s="3"/>
      <c r="R33" s="3"/>
      <c r="S33" s="3"/>
      <c r="T33" s="43"/>
      <c r="U33" s="3"/>
      <c r="V33" s="3"/>
      <c r="W33" s="3"/>
      <c r="X33" s="3"/>
      <c r="Y33" s="3"/>
      <c r="Z33" s="44"/>
      <c r="AA33" s="44"/>
      <c r="AB33" s="44"/>
      <c r="AC33" s="44"/>
      <c r="AD33" s="44"/>
    </row>
    <row r="34" spans="1:30" s="45" customFormat="1" ht="5.25" hidden="1" x14ac:dyDescent="0.25">
      <c r="A34" s="104"/>
      <c r="B34" s="3"/>
      <c r="C34" s="38"/>
      <c r="D34" s="46"/>
      <c r="E34" s="47"/>
      <c r="F34" s="41"/>
      <c r="G34" s="48"/>
      <c r="H34" s="48"/>
      <c r="I34" s="94"/>
      <c r="J34" s="3"/>
      <c r="K34" s="3"/>
      <c r="L34" s="3"/>
      <c r="M34" s="3"/>
      <c r="N34" s="3"/>
      <c r="O34" s="3"/>
      <c r="P34" s="3"/>
      <c r="Q34" s="3"/>
      <c r="R34" s="3"/>
      <c r="S34" s="3"/>
      <c r="T34" s="43"/>
      <c r="U34" s="3"/>
      <c r="V34" s="3"/>
      <c r="W34" s="3"/>
      <c r="X34" s="3"/>
      <c r="Y34" s="3"/>
      <c r="Z34" s="44"/>
      <c r="AA34" s="44"/>
      <c r="AB34" s="44"/>
      <c r="AC34" s="44"/>
      <c r="AD34" s="44"/>
    </row>
    <row r="35" spans="1:30" s="45" customFormat="1" ht="5.25" hidden="1" x14ac:dyDescent="0.25">
      <c r="A35" s="104"/>
      <c r="B35" s="3"/>
      <c r="C35" s="38"/>
      <c r="D35" s="46"/>
      <c r="E35" s="47"/>
      <c r="F35" s="41"/>
      <c r="G35" s="48"/>
      <c r="H35" s="48"/>
      <c r="I35" s="94"/>
      <c r="J35" s="3"/>
      <c r="K35" s="3"/>
      <c r="L35" s="3"/>
      <c r="M35" s="3"/>
      <c r="N35" s="3"/>
      <c r="O35" s="3"/>
      <c r="P35" s="3"/>
      <c r="Q35" s="3"/>
      <c r="R35" s="3"/>
      <c r="S35" s="3"/>
      <c r="T35" s="43"/>
      <c r="U35" s="3"/>
      <c r="V35" s="3"/>
      <c r="W35" s="3"/>
      <c r="X35" s="3"/>
      <c r="Y35" s="3"/>
      <c r="Z35" s="44"/>
      <c r="AA35" s="44"/>
      <c r="AB35" s="44"/>
      <c r="AC35" s="44"/>
      <c r="AD35" s="44"/>
    </row>
    <row r="36" spans="1:30" s="45" customFormat="1" ht="5.25" hidden="1" x14ac:dyDescent="0.25">
      <c r="A36" s="104"/>
      <c r="B36" s="3"/>
      <c r="C36" s="38"/>
      <c r="D36" s="46"/>
      <c r="E36" s="47"/>
      <c r="F36" s="41"/>
      <c r="G36" s="48"/>
      <c r="H36" s="48"/>
      <c r="I36" s="94"/>
      <c r="J36" s="3"/>
      <c r="K36" s="3"/>
      <c r="L36" s="3"/>
      <c r="M36" s="3"/>
      <c r="N36" s="3"/>
      <c r="O36" s="3"/>
      <c r="P36" s="3"/>
      <c r="Q36" s="3"/>
      <c r="R36" s="3"/>
      <c r="S36" s="3"/>
      <c r="T36" s="43"/>
      <c r="U36" s="3"/>
      <c r="V36" s="3"/>
      <c r="W36" s="3"/>
      <c r="X36" s="3"/>
      <c r="Y36" s="3"/>
      <c r="Z36" s="44"/>
      <c r="AA36" s="44"/>
      <c r="AB36" s="44"/>
      <c r="AC36" s="44"/>
      <c r="AD36" s="44"/>
    </row>
    <row r="37" spans="1:30" s="45" customFormat="1" ht="5.25" hidden="1" x14ac:dyDescent="0.25">
      <c r="A37" s="104"/>
      <c r="B37" s="3"/>
      <c r="C37" s="38"/>
      <c r="D37" s="46"/>
      <c r="E37" s="47"/>
      <c r="F37" s="41"/>
      <c r="G37" s="42"/>
      <c r="H37" s="42"/>
      <c r="I37" s="94"/>
      <c r="J37" s="3"/>
      <c r="K37" s="3"/>
      <c r="L37" s="3"/>
      <c r="M37" s="3"/>
      <c r="N37" s="3"/>
      <c r="O37" s="3"/>
      <c r="P37" s="3"/>
      <c r="Q37" s="3"/>
      <c r="R37" s="3"/>
      <c r="S37" s="3"/>
      <c r="T37" s="43"/>
      <c r="U37" s="3"/>
      <c r="V37" s="3"/>
      <c r="W37" s="3"/>
      <c r="X37" s="3"/>
      <c r="Y37" s="3"/>
      <c r="Z37" s="44"/>
      <c r="AA37" s="44"/>
      <c r="AB37" s="44"/>
      <c r="AC37" s="44"/>
      <c r="AD37" s="44"/>
    </row>
    <row r="38" spans="1:30" ht="22.5" x14ac:dyDescent="0.25">
      <c r="A38" s="100" t="s">
        <v>28</v>
      </c>
      <c r="B38" s="3" t="s">
        <v>2</v>
      </c>
      <c r="C38" s="49" t="s">
        <v>29</v>
      </c>
      <c r="D38" s="14" t="str">
        <f>A38</f>
        <v>3.2.1</v>
      </c>
      <c r="E38" s="18" t="s">
        <v>30</v>
      </c>
      <c r="F38" s="28" t="s">
        <v>3</v>
      </c>
      <c r="G38" s="28" t="s">
        <v>3</v>
      </c>
      <c r="H38" s="28" t="s">
        <v>3</v>
      </c>
      <c r="I38" s="90" t="s">
        <v>182</v>
      </c>
      <c r="J38" s="8"/>
    </row>
    <row r="39" spans="1:30" s="1" customFormat="1" ht="11.25" hidden="1" x14ac:dyDescent="0.25">
      <c r="A39" s="100"/>
      <c r="C39" s="19" t="s">
        <v>31</v>
      </c>
      <c r="D39" s="20"/>
      <c r="E39" s="21" t="s">
        <v>4</v>
      </c>
      <c r="F39" s="22"/>
      <c r="G39" s="22">
        <f>G40*G41+G42</f>
        <v>68165.785066500001</v>
      </c>
      <c r="H39" s="22">
        <f>H40*H41+H42</f>
        <v>0</v>
      </c>
      <c r="I39" s="91"/>
      <c r="J39" s="3"/>
      <c r="L39" s="3"/>
      <c r="Q39" s="3"/>
    </row>
    <row r="40" spans="1:30" ht="22.5" x14ac:dyDescent="0.25">
      <c r="A40" s="100"/>
      <c r="C40" s="13" t="s">
        <v>31</v>
      </c>
      <c r="D40" s="17" t="str">
        <f>A38&amp;".1"</f>
        <v>3.2.1.1</v>
      </c>
      <c r="E40" s="23" t="s">
        <v>5</v>
      </c>
      <c r="F40" s="24" t="s">
        <v>32</v>
      </c>
      <c r="G40" s="7">
        <v>27078.39</v>
      </c>
      <c r="H40" s="7"/>
      <c r="I40" s="90" t="s">
        <v>183</v>
      </c>
      <c r="J40" s="8"/>
    </row>
    <row r="41" spans="1:30" ht="18.75" x14ac:dyDescent="0.25">
      <c r="A41" s="100"/>
      <c r="C41" s="13" t="s">
        <v>31</v>
      </c>
      <c r="D41" s="17" t="str">
        <f>A38&amp;".2"</f>
        <v>3.2.1.2</v>
      </c>
      <c r="E41" s="23" t="s">
        <v>6</v>
      </c>
      <c r="F41" s="28" t="s">
        <v>0</v>
      </c>
      <c r="G41" s="7">
        <v>2.0078900000000002</v>
      </c>
      <c r="H41" s="7"/>
      <c r="I41" s="90"/>
      <c r="J41" s="8"/>
    </row>
    <row r="42" spans="1:30" ht="18.75" x14ac:dyDescent="0.25">
      <c r="A42" s="100"/>
      <c r="C42" s="13" t="s">
        <v>31</v>
      </c>
      <c r="D42" s="17" t="str">
        <f>A38&amp;".3"</f>
        <v>3.2.1.3</v>
      </c>
      <c r="E42" s="23" t="s">
        <v>7</v>
      </c>
      <c r="F42" s="28" t="s">
        <v>0</v>
      </c>
      <c r="G42" s="7">
        <f>509.46*G40/1000</f>
        <v>13795.356569399999</v>
      </c>
      <c r="H42" s="7"/>
      <c r="I42" s="90"/>
      <c r="J42" s="8"/>
    </row>
    <row r="43" spans="1:30" ht="18.75" x14ac:dyDescent="0.25">
      <c r="A43" s="100"/>
      <c r="C43" s="13" t="s">
        <v>31</v>
      </c>
      <c r="D43" s="17" t="str">
        <f>A38&amp;".4"</f>
        <v>3.2.1.4</v>
      </c>
      <c r="E43" s="23" t="s">
        <v>8</v>
      </c>
      <c r="F43" s="28" t="s">
        <v>3</v>
      </c>
      <c r="G43" s="25" t="s">
        <v>33</v>
      </c>
      <c r="H43" s="25"/>
      <c r="I43" s="90"/>
      <c r="J43" s="8"/>
    </row>
    <row r="44" spans="1:30" s="1" customFormat="1" ht="18" customHeight="1" x14ac:dyDescent="0.25">
      <c r="A44" s="16"/>
      <c r="C44" s="50"/>
      <c r="D44" s="51"/>
      <c r="E44" s="52" t="s">
        <v>34</v>
      </c>
      <c r="F44" s="53"/>
      <c r="G44" s="54"/>
      <c r="H44" s="54"/>
      <c r="I44" s="95"/>
      <c r="J44" s="8"/>
      <c r="L44" s="3"/>
      <c r="Q44" s="3"/>
      <c r="T44" s="9"/>
      <c r="Z44" s="10"/>
      <c r="AA44" s="10"/>
      <c r="AB44" s="10"/>
      <c r="AC44" s="10"/>
      <c r="AD44" s="10"/>
    </row>
    <row r="45" spans="1:30" s="1" customFormat="1" ht="22.5" x14ac:dyDescent="0.25">
      <c r="A45" s="16"/>
      <c r="C45" s="55"/>
      <c r="D45" s="14" t="s">
        <v>35</v>
      </c>
      <c r="E45" s="37" t="s">
        <v>36</v>
      </c>
      <c r="F45" s="28" t="s">
        <v>0</v>
      </c>
      <c r="G45" s="35">
        <v>30314.528612564001</v>
      </c>
      <c r="H45" s="35">
        <v>0</v>
      </c>
      <c r="I45" s="90"/>
      <c r="J45" s="8"/>
      <c r="L45" s="3"/>
      <c r="Q45" s="3"/>
      <c r="T45" s="9"/>
      <c r="Z45" s="10"/>
      <c r="AA45" s="10"/>
      <c r="AB45" s="10"/>
      <c r="AC45" s="10"/>
      <c r="AD45" s="10"/>
    </row>
    <row r="46" spans="1:30" s="1" customFormat="1" ht="18.75" x14ac:dyDescent="0.25">
      <c r="A46" s="16"/>
      <c r="C46" s="56"/>
      <c r="D46" s="14" t="s">
        <v>37</v>
      </c>
      <c r="E46" s="57" t="s">
        <v>38</v>
      </c>
      <c r="F46" s="28" t="s">
        <v>39</v>
      </c>
      <c r="G46" s="35">
        <v>4.763349624545735</v>
      </c>
      <c r="H46" s="35">
        <v>0</v>
      </c>
      <c r="I46" s="90"/>
      <c r="J46" s="8"/>
      <c r="L46" s="3"/>
      <c r="Q46" s="3"/>
      <c r="T46" s="9"/>
      <c r="Z46" s="10"/>
      <c r="AA46" s="10"/>
      <c r="AB46" s="10"/>
      <c r="AC46" s="10"/>
      <c r="AD46" s="10"/>
    </row>
    <row r="47" spans="1:30" s="1" customFormat="1" ht="18.75" x14ac:dyDescent="0.25">
      <c r="A47" s="16"/>
      <c r="C47" s="13"/>
      <c r="D47" s="14" t="s">
        <v>40</v>
      </c>
      <c r="E47" s="57" t="s">
        <v>41</v>
      </c>
      <c r="F47" s="28" t="s">
        <v>42</v>
      </c>
      <c r="G47" s="58">
        <v>6364.12</v>
      </c>
      <c r="H47" s="58">
        <v>0</v>
      </c>
      <c r="I47" s="90"/>
      <c r="J47" s="8"/>
      <c r="L47" s="3"/>
      <c r="Q47" s="3"/>
      <c r="T47" s="9"/>
      <c r="Z47" s="10"/>
      <c r="AA47" s="10"/>
      <c r="AB47" s="10"/>
      <c r="AC47" s="10"/>
      <c r="AD47" s="10"/>
    </row>
    <row r="48" spans="1:30" s="1" customFormat="1" ht="22.5" x14ac:dyDescent="0.25">
      <c r="A48" s="16"/>
      <c r="C48" s="13"/>
      <c r="D48" s="14" t="s">
        <v>43</v>
      </c>
      <c r="E48" s="37" t="s">
        <v>44</v>
      </c>
      <c r="F48" s="28" t="s">
        <v>0</v>
      </c>
      <c r="G48" s="35">
        <v>7250</v>
      </c>
      <c r="H48" s="35">
        <v>0</v>
      </c>
      <c r="I48" s="90"/>
      <c r="J48" s="8"/>
      <c r="L48" s="3"/>
      <c r="Q48" s="3"/>
      <c r="T48" s="9"/>
      <c r="Z48" s="10"/>
      <c r="AA48" s="10"/>
      <c r="AB48" s="10"/>
      <c r="AC48" s="10"/>
      <c r="AD48" s="10"/>
    </row>
    <row r="49" spans="1:30" s="1" customFormat="1" ht="22.5" x14ac:dyDescent="0.25">
      <c r="A49" s="16"/>
      <c r="C49" s="13"/>
      <c r="D49" s="14" t="s">
        <v>45</v>
      </c>
      <c r="E49" s="37" t="s">
        <v>46</v>
      </c>
      <c r="F49" s="28" t="s">
        <v>0</v>
      </c>
      <c r="G49" s="35">
        <v>796.40974000000006</v>
      </c>
      <c r="H49" s="35">
        <v>0</v>
      </c>
      <c r="I49" s="90"/>
      <c r="J49" s="8"/>
      <c r="L49" s="59"/>
      <c r="M49" s="2"/>
      <c r="N49" s="2"/>
      <c r="Q49" s="3"/>
      <c r="T49" s="9"/>
      <c r="Z49" s="10"/>
      <c r="AA49" s="10"/>
      <c r="AB49" s="10"/>
      <c r="AC49" s="10"/>
      <c r="AD49" s="10"/>
    </row>
    <row r="50" spans="1:30" s="1" customFormat="1" ht="22.5" x14ac:dyDescent="0.25">
      <c r="A50" s="16"/>
      <c r="C50" s="56"/>
      <c r="D50" s="14" t="s">
        <v>47</v>
      </c>
      <c r="E50" s="37" t="s">
        <v>48</v>
      </c>
      <c r="F50" s="28" t="s">
        <v>0</v>
      </c>
      <c r="G50" s="35">
        <v>92269.110629999996</v>
      </c>
      <c r="H50" s="35">
        <v>0</v>
      </c>
      <c r="I50" s="90"/>
      <c r="J50" s="8"/>
      <c r="L50" s="3"/>
      <c r="Q50" s="3"/>
      <c r="T50" s="9"/>
      <c r="Z50" s="10"/>
      <c r="AA50" s="10"/>
      <c r="AB50" s="10"/>
      <c r="AC50" s="10"/>
      <c r="AD50" s="10"/>
    </row>
    <row r="51" spans="1:30" s="1" customFormat="1" ht="22.5" x14ac:dyDescent="0.25">
      <c r="A51" s="16"/>
      <c r="C51" s="13"/>
      <c r="D51" s="14" t="s">
        <v>49</v>
      </c>
      <c r="E51" s="37" t="s">
        <v>50</v>
      </c>
      <c r="F51" s="28" t="s">
        <v>0</v>
      </c>
      <c r="G51" s="35">
        <v>29860.331900000001</v>
      </c>
      <c r="H51" s="35">
        <v>0</v>
      </c>
      <c r="I51" s="90"/>
      <c r="J51" s="8"/>
      <c r="L51" s="3"/>
      <c r="Q51" s="3"/>
      <c r="T51" s="9"/>
      <c r="Z51" s="10"/>
      <c r="AA51" s="10"/>
      <c r="AB51" s="10"/>
      <c r="AC51" s="10"/>
      <c r="AD51" s="10"/>
    </row>
    <row r="52" spans="1:30" s="1" customFormat="1" ht="22.5" x14ac:dyDescent="0.25">
      <c r="A52" s="16"/>
      <c r="C52" s="56"/>
      <c r="D52" s="14" t="s">
        <v>51</v>
      </c>
      <c r="E52" s="37" t="s">
        <v>52</v>
      </c>
      <c r="F52" s="28" t="s">
        <v>0</v>
      </c>
      <c r="G52" s="35">
        <v>4412.4071199999998</v>
      </c>
      <c r="H52" s="35">
        <v>0</v>
      </c>
      <c r="I52" s="90"/>
      <c r="J52" s="8"/>
      <c r="L52" s="3"/>
      <c r="Q52" s="3"/>
      <c r="T52" s="9"/>
      <c r="Z52" s="10"/>
      <c r="AA52" s="10"/>
      <c r="AB52" s="10"/>
      <c r="AC52" s="10"/>
      <c r="AD52" s="10"/>
    </row>
    <row r="53" spans="1:30" s="1" customFormat="1" ht="22.5" x14ac:dyDescent="0.25">
      <c r="A53" s="16"/>
      <c r="C53" s="13"/>
      <c r="D53" s="14" t="s">
        <v>53</v>
      </c>
      <c r="E53" s="37" t="s">
        <v>54</v>
      </c>
      <c r="F53" s="28" t="s">
        <v>0</v>
      </c>
      <c r="G53" s="35">
        <v>1317.55843</v>
      </c>
      <c r="H53" s="35">
        <v>0</v>
      </c>
      <c r="I53" s="90"/>
      <c r="J53" s="8"/>
      <c r="L53" s="3"/>
      <c r="Q53" s="3"/>
      <c r="T53" s="9"/>
      <c r="Z53" s="10"/>
      <c r="AA53" s="10"/>
      <c r="AB53" s="10"/>
      <c r="AC53" s="10"/>
      <c r="AD53" s="10"/>
    </row>
    <row r="54" spans="1:30" s="1" customFormat="1" ht="22.5" x14ac:dyDescent="0.25">
      <c r="A54" s="16"/>
      <c r="C54" s="13"/>
      <c r="D54" s="14" t="s">
        <v>55</v>
      </c>
      <c r="E54" s="37" t="s">
        <v>56</v>
      </c>
      <c r="F54" s="28" t="s">
        <v>0</v>
      </c>
      <c r="G54" s="35">
        <v>2137</v>
      </c>
      <c r="H54" s="35">
        <v>0</v>
      </c>
      <c r="I54" s="90"/>
      <c r="J54" s="8"/>
      <c r="L54" s="59"/>
      <c r="M54" s="2"/>
      <c r="N54" s="2"/>
      <c r="Q54" s="3"/>
      <c r="T54" s="9"/>
      <c r="Z54" s="10"/>
      <c r="AA54" s="10"/>
      <c r="AB54" s="10"/>
      <c r="AC54" s="10"/>
      <c r="AD54" s="10"/>
    </row>
    <row r="55" spans="1:30" s="1" customFormat="1" ht="22.5" x14ac:dyDescent="0.25">
      <c r="A55" s="16"/>
      <c r="C55" s="13"/>
      <c r="D55" s="14" t="s">
        <v>57</v>
      </c>
      <c r="E55" s="37" t="s">
        <v>58</v>
      </c>
      <c r="F55" s="28" t="s">
        <v>0</v>
      </c>
      <c r="G55" s="35">
        <v>6374</v>
      </c>
      <c r="H55" s="35">
        <v>165.14264</v>
      </c>
      <c r="I55" s="90"/>
      <c r="J55" s="8"/>
      <c r="L55" s="59"/>
      <c r="M55" s="2"/>
      <c r="N55" s="2"/>
      <c r="Q55" s="3"/>
      <c r="T55" s="9"/>
      <c r="Z55" s="10"/>
      <c r="AA55" s="10"/>
      <c r="AB55" s="10"/>
      <c r="AC55" s="10"/>
      <c r="AD55" s="10"/>
    </row>
    <row r="56" spans="1:30" s="1" customFormat="1" ht="18.75" x14ac:dyDescent="0.25">
      <c r="A56" s="16"/>
      <c r="C56" s="13"/>
      <c r="D56" s="14" t="s">
        <v>59</v>
      </c>
      <c r="E56" s="37" t="s">
        <v>60</v>
      </c>
      <c r="F56" s="28" t="s">
        <v>0</v>
      </c>
      <c r="G56" s="35">
        <v>152157.31336</v>
      </c>
      <c r="H56" s="35">
        <v>0</v>
      </c>
      <c r="I56" s="90" t="s">
        <v>194</v>
      </c>
      <c r="J56" s="8"/>
      <c r="L56" s="3"/>
      <c r="Q56" s="3"/>
      <c r="T56" s="9"/>
      <c r="Z56" s="10"/>
      <c r="AA56" s="10"/>
      <c r="AB56" s="10"/>
      <c r="AC56" s="10"/>
      <c r="AD56" s="10"/>
    </row>
    <row r="57" spans="1:30" s="1" customFormat="1" ht="18.75" x14ac:dyDescent="0.25">
      <c r="A57" s="16"/>
      <c r="C57" s="13"/>
      <c r="D57" s="14" t="s">
        <v>61</v>
      </c>
      <c r="E57" s="57" t="s">
        <v>62</v>
      </c>
      <c r="F57" s="28" t="s">
        <v>0</v>
      </c>
      <c r="G57" s="35">
        <v>0</v>
      </c>
      <c r="H57" s="35">
        <v>0</v>
      </c>
      <c r="I57" s="90" t="s">
        <v>195</v>
      </c>
      <c r="J57" s="8"/>
      <c r="L57" s="3"/>
      <c r="Q57" s="3"/>
      <c r="T57" s="9"/>
      <c r="Z57" s="10"/>
      <c r="AA57" s="10"/>
      <c r="AB57" s="10"/>
      <c r="AC57" s="10"/>
      <c r="AD57" s="10"/>
    </row>
    <row r="58" spans="1:30" s="1" customFormat="1" ht="18.75" x14ac:dyDescent="0.25">
      <c r="A58" s="16"/>
      <c r="C58" s="13"/>
      <c r="D58" s="14" t="s">
        <v>63</v>
      </c>
      <c r="E58" s="57" t="s">
        <v>64</v>
      </c>
      <c r="F58" s="28" t="s">
        <v>0</v>
      </c>
      <c r="G58" s="35">
        <v>0</v>
      </c>
      <c r="H58" s="35">
        <v>0</v>
      </c>
      <c r="I58" s="90" t="s">
        <v>196</v>
      </c>
      <c r="J58" s="8"/>
      <c r="L58" s="3"/>
      <c r="Q58" s="3"/>
      <c r="T58" s="9"/>
      <c r="Z58" s="10"/>
      <c r="AA58" s="10"/>
      <c r="AB58" s="10"/>
      <c r="AC58" s="10"/>
      <c r="AD58" s="10"/>
    </row>
    <row r="59" spans="1:30" s="1" customFormat="1" ht="18.75" x14ac:dyDescent="0.25">
      <c r="A59" s="16"/>
      <c r="C59" s="13"/>
      <c r="D59" s="14" t="s">
        <v>65</v>
      </c>
      <c r="E59" s="37" t="s">
        <v>66</v>
      </c>
      <c r="F59" s="28" t="s">
        <v>0</v>
      </c>
      <c r="G59" s="35">
        <v>42042.495970000004</v>
      </c>
      <c r="H59" s="35">
        <v>0</v>
      </c>
      <c r="I59" s="90" t="s">
        <v>197</v>
      </c>
      <c r="J59" s="8"/>
      <c r="L59" s="3"/>
      <c r="Q59" s="3"/>
      <c r="T59" s="9"/>
      <c r="Z59" s="10"/>
      <c r="AA59" s="10"/>
      <c r="AB59" s="10"/>
      <c r="AC59" s="10"/>
      <c r="AD59" s="10"/>
    </row>
    <row r="60" spans="1:30" s="1" customFormat="1" ht="18.75" x14ac:dyDescent="0.25">
      <c r="A60" s="16"/>
      <c r="C60" s="13"/>
      <c r="D60" s="14" t="s">
        <v>67</v>
      </c>
      <c r="E60" s="57" t="s">
        <v>62</v>
      </c>
      <c r="F60" s="28" t="s">
        <v>0</v>
      </c>
      <c r="G60" s="35">
        <v>0</v>
      </c>
      <c r="H60" s="35">
        <v>0</v>
      </c>
      <c r="I60" s="90" t="s">
        <v>198</v>
      </c>
      <c r="J60" s="8"/>
      <c r="L60" s="3"/>
      <c r="Q60" s="3"/>
      <c r="T60" s="9"/>
      <c r="Z60" s="10"/>
      <c r="AA60" s="10"/>
      <c r="AB60" s="10"/>
      <c r="AC60" s="10"/>
      <c r="AD60" s="10"/>
    </row>
    <row r="61" spans="1:30" s="1" customFormat="1" ht="18.75" x14ac:dyDescent="0.25">
      <c r="A61" s="16"/>
      <c r="C61" s="13"/>
      <c r="D61" s="14" t="s">
        <v>68</v>
      </c>
      <c r="E61" s="57" t="s">
        <v>64</v>
      </c>
      <c r="F61" s="28" t="s">
        <v>0</v>
      </c>
      <c r="G61" s="35">
        <v>0</v>
      </c>
      <c r="H61" s="35">
        <v>0</v>
      </c>
      <c r="I61" s="90" t="s">
        <v>199</v>
      </c>
      <c r="J61" s="8"/>
      <c r="L61" s="3"/>
      <c r="Q61" s="3"/>
      <c r="T61" s="9"/>
      <c r="Z61" s="10"/>
      <c r="AA61" s="10"/>
      <c r="AB61" s="10"/>
      <c r="AC61" s="10"/>
      <c r="AD61" s="10"/>
    </row>
    <row r="62" spans="1:30" s="1" customFormat="1" ht="22.5" x14ac:dyDescent="0.25">
      <c r="A62" s="16"/>
      <c r="C62" s="13"/>
      <c r="D62" s="105" t="s">
        <v>69</v>
      </c>
      <c r="E62" s="37" t="s">
        <v>70</v>
      </c>
      <c r="F62" s="107" t="s">
        <v>0</v>
      </c>
      <c r="G62" s="35">
        <v>30120.504349999999</v>
      </c>
      <c r="H62" s="35">
        <v>0</v>
      </c>
      <c r="I62" s="90"/>
      <c r="J62" s="8"/>
      <c r="L62" s="3"/>
      <c r="Q62" s="3"/>
      <c r="T62" s="9"/>
      <c r="Z62" s="10"/>
      <c r="AA62" s="10"/>
      <c r="AB62" s="10"/>
      <c r="AC62" s="10"/>
      <c r="AD62" s="10"/>
    </row>
    <row r="63" spans="1:30" s="1" customFormat="1" ht="45" x14ac:dyDescent="0.25">
      <c r="A63" s="16"/>
      <c r="C63" s="13"/>
      <c r="D63" s="106"/>
      <c r="E63" s="57" t="s">
        <v>71</v>
      </c>
      <c r="F63" s="108"/>
      <c r="G63" s="60" t="s">
        <v>72</v>
      </c>
      <c r="H63" s="60" t="s">
        <v>72</v>
      </c>
      <c r="I63" s="90"/>
      <c r="J63" s="8"/>
      <c r="L63" s="3" t="e">
        <f ca="1">nerr(MATCH("есть",List01_flag_index_1,0))</f>
        <v>#NAME?</v>
      </c>
      <c r="Q63" s="3"/>
      <c r="T63" s="9"/>
      <c r="Z63" s="10"/>
      <c r="AA63" s="10"/>
      <c r="AB63" s="10"/>
      <c r="AC63" s="10"/>
      <c r="AD63" s="10"/>
    </row>
    <row r="64" spans="1:30" s="3" customFormat="1" ht="5.25" hidden="1" x14ac:dyDescent="0.25">
      <c r="A64" s="61"/>
      <c r="C64" s="38"/>
      <c r="D64" s="109"/>
      <c r="E64" s="62"/>
      <c r="F64" s="111"/>
      <c r="G64" s="48"/>
      <c r="H64" s="48"/>
      <c r="I64" s="94"/>
      <c r="T64" s="43"/>
      <c r="Z64" s="44"/>
      <c r="AA64" s="44"/>
      <c r="AB64" s="44"/>
      <c r="AC64" s="44"/>
      <c r="AD64" s="44"/>
    </row>
    <row r="65" spans="1:30" s="3" customFormat="1" ht="5.25" hidden="1" x14ac:dyDescent="0.25">
      <c r="A65" s="61"/>
      <c r="C65" s="38"/>
      <c r="D65" s="110"/>
      <c r="E65" s="63"/>
      <c r="F65" s="112"/>
      <c r="G65" s="64" t="s">
        <v>72</v>
      </c>
      <c r="H65" s="64" t="s">
        <v>72</v>
      </c>
      <c r="I65" s="94"/>
      <c r="L65" s="3" t="e">
        <f ca="1">nerr(MATCH("есть",List01_flag_index_2,0))</f>
        <v>#NAME?</v>
      </c>
      <c r="T65" s="43"/>
      <c r="Z65" s="44"/>
      <c r="AA65" s="44"/>
      <c r="AB65" s="44"/>
      <c r="AC65" s="44"/>
      <c r="AD65" s="44"/>
    </row>
    <row r="66" spans="1:30" s="1" customFormat="1" ht="22.5" x14ac:dyDescent="0.25">
      <c r="A66" s="16"/>
      <c r="C66" s="13"/>
      <c r="D66" s="65" t="s">
        <v>73</v>
      </c>
      <c r="E66" s="66" t="s">
        <v>74</v>
      </c>
      <c r="F66" s="67" t="s">
        <v>0</v>
      </c>
      <c r="G66" s="68">
        <f>SUM(G67:G75)</f>
        <v>11369.001564960001</v>
      </c>
      <c r="H66" s="68">
        <f>SUM(H67:H75)</f>
        <v>2024.376294655</v>
      </c>
      <c r="I66" s="90" t="s">
        <v>200</v>
      </c>
      <c r="J66" s="8"/>
      <c r="L66" s="3"/>
      <c r="Q66" s="3"/>
      <c r="T66" s="9"/>
      <c r="Z66" s="10"/>
      <c r="AA66" s="10"/>
      <c r="AB66" s="10"/>
      <c r="AC66" s="10"/>
      <c r="AD66" s="10"/>
    </row>
    <row r="67" spans="1:30" s="1" customFormat="1" ht="18.75" hidden="1" x14ac:dyDescent="0.25">
      <c r="A67" s="16"/>
      <c r="C67" s="13"/>
      <c r="D67" s="5" t="s">
        <v>75</v>
      </c>
      <c r="E67" s="57"/>
      <c r="F67" s="28"/>
      <c r="G67" s="69"/>
      <c r="H67" s="69"/>
      <c r="I67" s="96"/>
      <c r="J67" s="8"/>
      <c r="L67" s="3"/>
      <c r="Q67" s="3"/>
      <c r="T67" s="9"/>
      <c r="Z67" s="10"/>
      <c r="AA67" s="10"/>
      <c r="AB67" s="10"/>
      <c r="AC67" s="10"/>
      <c r="AD67" s="10"/>
    </row>
    <row r="68" spans="1:30" s="1" customFormat="1" ht="22.5" x14ac:dyDescent="0.25">
      <c r="A68" s="16"/>
      <c r="C68" s="49" t="s">
        <v>29</v>
      </c>
      <c r="D68" s="5" t="s">
        <v>76</v>
      </c>
      <c r="E68" s="70" t="s">
        <v>201</v>
      </c>
      <c r="F68" s="28" t="s">
        <v>0</v>
      </c>
      <c r="G68" s="7"/>
      <c r="H68" s="7">
        <v>1381.2518416090002</v>
      </c>
      <c r="I68" s="89" t="s">
        <v>180</v>
      </c>
      <c r="J68" s="8"/>
      <c r="L68" s="3"/>
      <c r="Q68" s="3"/>
      <c r="T68" s="9"/>
      <c r="Z68" s="10"/>
      <c r="AA68" s="10"/>
      <c r="AB68" s="10"/>
      <c r="AC68" s="10"/>
      <c r="AD68" s="10"/>
    </row>
    <row r="69" spans="1:30" s="1" customFormat="1" ht="22.5" x14ac:dyDescent="0.25">
      <c r="A69" s="16"/>
      <c r="C69" s="49" t="s">
        <v>29</v>
      </c>
      <c r="D69" s="5" t="s">
        <v>77</v>
      </c>
      <c r="E69" s="70" t="s">
        <v>202</v>
      </c>
      <c r="F69" s="28" t="s">
        <v>0</v>
      </c>
      <c r="G69" s="7"/>
      <c r="H69" s="7">
        <v>617.78352000000007</v>
      </c>
      <c r="I69" s="89" t="s">
        <v>180</v>
      </c>
      <c r="J69" s="8"/>
      <c r="L69" s="3"/>
      <c r="Q69" s="3"/>
      <c r="T69" s="9"/>
      <c r="Z69" s="10"/>
      <c r="AA69" s="10"/>
      <c r="AB69" s="10"/>
      <c r="AC69" s="10"/>
      <c r="AD69" s="10"/>
    </row>
    <row r="70" spans="1:30" s="1" customFormat="1" ht="22.5" x14ac:dyDescent="0.25">
      <c r="A70" s="16"/>
      <c r="C70" s="49" t="s">
        <v>29</v>
      </c>
      <c r="D70" s="5" t="s">
        <v>78</v>
      </c>
      <c r="E70" s="70" t="s">
        <v>203</v>
      </c>
      <c r="F70" s="28" t="s">
        <v>0</v>
      </c>
      <c r="G70" s="7"/>
      <c r="H70" s="7">
        <v>25.340933046</v>
      </c>
      <c r="I70" s="89" t="s">
        <v>180</v>
      </c>
      <c r="J70" s="8"/>
      <c r="L70" s="3"/>
      <c r="Q70" s="3"/>
      <c r="T70" s="9"/>
      <c r="Z70" s="10"/>
      <c r="AA70" s="10"/>
      <c r="AB70" s="10"/>
      <c r="AC70" s="10"/>
      <c r="AD70" s="10"/>
    </row>
    <row r="71" spans="1:30" s="1" customFormat="1" ht="22.5" x14ac:dyDescent="0.25">
      <c r="A71" s="16"/>
      <c r="C71" s="49" t="s">
        <v>29</v>
      </c>
      <c r="D71" s="5" t="s">
        <v>79</v>
      </c>
      <c r="E71" s="70" t="s">
        <v>204</v>
      </c>
      <c r="F71" s="28" t="s">
        <v>0</v>
      </c>
      <c r="G71" s="7">
        <v>2982.6034199999999</v>
      </c>
      <c r="H71" s="7"/>
      <c r="I71" s="89" t="s">
        <v>180</v>
      </c>
      <c r="J71" s="8"/>
      <c r="L71" s="3"/>
      <c r="Q71" s="3"/>
      <c r="T71" s="9"/>
      <c r="Z71" s="10"/>
      <c r="AA71" s="10"/>
      <c r="AB71" s="10"/>
      <c r="AC71" s="10"/>
      <c r="AD71" s="10"/>
    </row>
    <row r="72" spans="1:30" s="1" customFormat="1" ht="22.5" x14ac:dyDescent="0.25">
      <c r="A72" s="16"/>
      <c r="C72" s="49" t="s">
        <v>29</v>
      </c>
      <c r="D72" s="5" t="s">
        <v>80</v>
      </c>
      <c r="E72" s="70" t="s">
        <v>205</v>
      </c>
      <c r="F72" s="28" t="s">
        <v>0</v>
      </c>
      <c r="G72" s="7">
        <v>481.8947</v>
      </c>
      <c r="H72" s="7"/>
      <c r="I72" s="89" t="s">
        <v>180</v>
      </c>
      <c r="J72" s="8"/>
      <c r="L72" s="3"/>
      <c r="Q72" s="3"/>
      <c r="T72" s="9"/>
      <c r="Z72" s="10"/>
      <c r="AA72" s="10"/>
      <c r="AB72" s="10"/>
      <c r="AC72" s="10"/>
      <c r="AD72" s="10"/>
    </row>
    <row r="73" spans="1:30" s="1" customFormat="1" ht="22.5" x14ac:dyDescent="0.25">
      <c r="A73" s="16"/>
      <c r="C73" s="49" t="s">
        <v>29</v>
      </c>
      <c r="D73" s="5" t="s">
        <v>81</v>
      </c>
      <c r="E73" s="70" t="s">
        <v>206</v>
      </c>
      <c r="F73" s="28" t="s">
        <v>0</v>
      </c>
      <c r="G73" s="7">
        <v>7514.0326670300001</v>
      </c>
      <c r="H73" s="7"/>
      <c r="I73" s="89" t="s">
        <v>180</v>
      </c>
      <c r="J73" s="8"/>
      <c r="L73" s="3"/>
      <c r="Q73" s="3"/>
      <c r="T73" s="9"/>
      <c r="Z73" s="10"/>
      <c r="AA73" s="10"/>
      <c r="AB73" s="10"/>
      <c r="AC73" s="10"/>
      <c r="AD73" s="10"/>
    </row>
    <row r="74" spans="1:30" s="1" customFormat="1" ht="22.5" x14ac:dyDescent="0.25">
      <c r="A74" s="16"/>
      <c r="C74" s="49" t="s">
        <v>29</v>
      </c>
      <c r="D74" s="5" t="s">
        <v>82</v>
      </c>
      <c r="E74" s="70" t="s">
        <v>207</v>
      </c>
      <c r="F74" s="28" t="s">
        <v>0</v>
      </c>
      <c r="G74" s="7">
        <v>390.47077793</v>
      </c>
      <c r="H74" s="7"/>
      <c r="I74" s="89" t="s">
        <v>180</v>
      </c>
      <c r="J74" s="8"/>
      <c r="L74" s="3"/>
      <c r="Q74" s="3"/>
      <c r="T74" s="9"/>
      <c r="Z74" s="10"/>
      <c r="AA74" s="10"/>
      <c r="AB74" s="10"/>
      <c r="AC74" s="10"/>
      <c r="AD74" s="10"/>
    </row>
    <row r="75" spans="1:30" s="1" customFormat="1" ht="18.75" x14ac:dyDescent="0.25">
      <c r="A75" s="16"/>
      <c r="C75" s="50"/>
      <c r="D75" s="51"/>
      <c r="E75" s="52" t="s">
        <v>83</v>
      </c>
      <c r="F75" s="53"/>
      <c r="G75" s="54"/>
      <c r="H75" s="54"/>
      <c r="I75" s="95"/>
      <c r="J75" s="8"/>
      <c r="L75" s="3"/>
      <c r="Q75" s="3"/>
      <c r="T75" s="9"/>
      <c r="Z75" s="10"/>
      <c r="AA75" s="10"/>
      <c r="AB75" s="10"/>
      <c r="AC75" s="10"/>
      <c r="AD75" s="10"/>
    </row>
    <row r="76" spans="1:30" s="1" customFormat="1" ht="22.5" x14ac:dyDescent="0.25">
      <c r="A76" s="16"/>
      <c r="C76" s="13"/>
      <c r="D76" s="14" t="s">
        <v>84</v>
      </c>
      <c r="E76" s="33" t="s">
        <v>85</v>
      </c>
      <c r="F76" s="28" t="s">
        <v>0</v>
      </c>
      <c r="G76" s="35">
        <f>G29-G30</f>
        <v>-193469.83818902395</v>
      </c>
      <c r="H76" s="35">
        <v>-114.47703298833358</v>
      </c>
      <c r="I76" s="90"/>
      <c r="J76" s="8"/>
      <c r="L76" s="3"/>
      <c r="Q76" s="3"/>
      <c r="T76" s="9"/>
      <c r="Z76" s="10"/>
      <c r="AA76" s="10"/>
      <c r="AB76" s="10"/>
      <c r="AC76" s="10"/>
      <c r="AD76" s="10"/>
    </row>
    <row r="77" spans="1:30" s="1" customFormat="1" ht="22.5" x14ac:dyDescent="0.25">
      <c r="A77" s="16"/>
      <c r="C77" s="56"/>
      <c r="D77" s="14" t="s">
        <v>86</v>
      </c>
      <c r="E77" s="33" t="s">
        <v>87</v>
      </c>
      <c r="F77" s="28" t="s">
        <v>0</v>
      </c>
      <c r="G77" s="35">
        <f>G76</f>
        <v>-193469.83818902395</v>
      </c>
      <c r="H77" s="35">
        <v>-114.47703298833358</v>
      </c>
      <c r="I77" s="90" t="s">
        <v>208</v>
      </c>
      <c r="J77" s="8"/>
      <c r="L77" s="3"/>
      <c r="Q77" s="3"/>
      <c r="T77" s="9"/>
      <c r="Z77" s="10"/>
      <c r="AA77" s="10"/>
      <c r="AB77" s="10"/>
      <c r="AC77" s="10"/>
      <c r="AD77" s="10"/>
    </row>
    <row r="78" spans="1:30" s="1" customFormat="1" ht="33.75" x14ac:dyDescent="0.25">
      <c r="A78" s="16"/>
      <c r="C78" s="13"/>
      <c r="D78" s="14" t="s">
        <v>88</v>
      </c>
      <c r="E78" s="37" t="s">
        <v>89</v>
      </c>
      <c r="F78" s="28" t="s">
        <v>0</v>
      </c>
      <c r="G78" s="35">
        <v>0</v>
      </c>
      <c r="H78" s="35">
        <v>0</v>
      </c>
      <c r="I78" s="90"/>
      <c r="J78" s="8"/>
      <c r="L78" s="3"/>
      <c r="Q78" s="3"/>
      <c r="T78" s="9"/>
      <c r="Z78" s="10"/>
      <c r="AA78" s="10"/>
      <c r="AB78" s="10"/>
      <c r="AC78" s="10"/>
      <c r="AD78" s="10"/>
    </row>
    <row r="79" spans="1:30" s="1" customFormat="1" ht="18.75" x14ac:dyDescent="0.25">
      <c r="A79" s="16"/>
      <c r="C79" s="13"/>
      <c r="D79" s="14" t="s">
        <v>90</v>
      </c>
      <c r="E79" s="33" t="s">
        <v>91</v>
      </c>
      <c r="F79" s="28" t="s">
        <v>0</v>
      </c>
      <c r="G79" s="35">
        <v>0</v>
      </c>
      <c r="H79" s="35">
        <v>0</v>
      </c>
      <c r="I79" s="90" t="s">
        <v>209</v>
      </c>
      <c r="J79" s="8"/>
      <c r="L79" s="3"/>
      <c r="Q79" s="3"/>
      <c r="T79" s="9"/>
      <c r="Z79" s="10"/>
      <c r="AA79" s="10"/>
      <c r="AB79" s="10"/>
      <c r="AC79" s="10"/>
      <c r="AD79" s="10"/>
    </row>
    <row r="80" spans="1:30" s="1" customFormat="1" ht="22.5" x14ac:dyDescent="0.25">
      <c r="A80" s="16"/>
      <c r="C80" s="13"/>
      <c r="D80" s="14" t="s">
        <v>92</v>
      </c>
      <c r="E80" s="37" t="s">
        <v>93</v>
      </c>
      <c r="F80" s="28" t="s">
        <v>0</v>
      </c>
      <c r="G80" s="35">
        <v>0</v>
      </c>
      <c r="H80" s="35">
        <v>0</v>
      </c>
      <c r="I80" s="90" t="s">
        <v>210</v>
      </c>
      <c r="J80" s="8"/>
      <c r="L80" s="3"/>
      <c r="Q80" s="3"/>
      <c r="T80" s="9"/>
      <c r="Z80" s="10"/>
      <c r="AA80" s="10"/>
      <c r="AB80" s="10"/>
      <c r="AC80" s="10"/>
      <c r="AD80" s="10"/>
    </row>
    <row r="81" spans="1:30" s="1" customFormat="1" ht="22.5" x14ac:dyDescent="0.25">
      <c r="A81" s="16"/>
      <c r="C81" s="13"/>
      <c r="D81" s="14" t="s">
        <v>94</v>
      </c>
      <c r="E81" s="57" t="s">
        <v>95</v>
      </c>
      <c r="F81" s="28" t="s">
        <v>0</v>
      </c>
      <c r="G81" s="35">
        <v>0</v>
      </c>
      <c r="H81" s="35">
        <v>0</v>
      </c>
      <c r="I81" s="90" t="s">
        <v>211</v>
      </c>
      <c r="J81" s="8"/>
      <c r="L81" s="3"/>
      <c r="Q81" s="3"/>
      <c r="T81" s="9"/>
      <c r="Z81" s="10"/>
      <c r="AA81" s="10"/>
      <c r="AB81" s="10"/>
      <c r="AC81" s="10"/>
      <c r="AD81" s="10"/>
    </row>
    <row r="82" spans="1:30" s="1" customFormat="1" ht="22.5" x14ac:dyDescent="0.25">
      <c r="A82" s="16"/>
      <c r="C82" s="13"/>
      <c r="D82" s="14" t="s">
        <v>96</v>
      </c>
      <c r="E82" s="57" t="s">
        <v>97</v>
      </c>
      <c r="F82" s="28" t="s">
        <v>0</v>
      </c>
      <c r="G82" s="35">
        <v>0</v>
      </c>
      <c r="H82" s="35">
        <v>0</v>
      </c>
      <c r="I82" s="90" t="s">
        <v>212</v>
      </c>
      <c r="J82" s="8"/>
      <c r="L82" s="3"/>
      <c r="Q82" s="3"/>
      <c r="T82" s="9"/>
      <c r="Z82" s="10"/>
      <c r="AA82" s="10"/>
      <c r="AB82" s="10"/>
      <c r="AC82" s="10"/>
      <c r="AD82" s="10"/>
    </row>
    <row r="83" spans="1:30" s="1" customFormat="1" ht="22.5" x14ac:dyDescent="0.25">
      <c r="A83" s="16"/>
      <c r="C83" s="13"/>
      <c r="D83" s="14" t="s">
        <v>98</v>
      </c>
      <c r="E83" s="37" t="s">
        <v>99</v>
      </c>
      <c r="F83" s="28" t="s">
        <v>0</v>
      </c>
      <c r="G83" s="35">
        <v>0</v>
      </c>
      <c r="H83" s="35">
        <v>0</v>
      </c>
      <c r="I83" s="90"/>
      <c r="J83" s="8"/>
      <c r="L83" s="3"/>
      <c r="Q83" s="3"/>
      <c r="T83" s="9"/>
      <c r="Z83" s="10"/>
      <c r="AA83" s="10"/>
      <c r="AB83" s="10"/>
      <c r="AC83" s="10"/>
      <c r="AD83" s="10"/>
    </row>
    <row r="84" spans="1:30" s="1" customFormat="1" ht="33.75" x14ac:dyDescent="0.25">
      <c r="A84" s="16"/>
      <c r="C84" s="13"/>
      <c r="D84" s="14" t="s">
        <v>100</v>
      </c>
      <c r="E84" s="33" t="s">
        <v>101</v>
      </c>
      <c r="F84" s="28" t="s">
        <v>102</v>
      </c>
      <c r="G84" s="71" t="s">
        <v>213</v>
      </c>
      <c r="H84" s="71" t="s">
        <v>213</v>
      </c>
      <c r="I84" s="90" t="s">
        <v>214</v>
      </c>
      <c r="J84" s="8"/>
      <c r="L84" s="3"/>
      <c r="Q84" s="3"/>
      <c r="T84" s="9"/>
      <c r="Z84" s="10"/>
      <c r="AA84" s="10"/>
      <c r="AB84" s="10"/>
      <c r="AC84" s="10"/>
      <c r="AD84" s="10"/>
    </row>
    <row r="85" spans="1:30" s="1" customFormat="1" ht="45" x14ac:dyDescent="0.25">
      <c r="A85" s="16"/>
      <c r="C85" s="13"/>
      <c r="D85" s="14" t="s">
        <v>103</v>
      </c>
      <c r="E85" s="33" t="s">
        <v>104</v>
      </c>
      <c r="F85" s="28" t="s">
        <v>10</v>
      </c>
      <c r="G85" s="35">
        <f>G87+G88+G89+G91+G90+G92+G93+G94+G95+G96+G97+G98</f>
        <v>84.25</v>
      </c>
      <c r="H85" s="35">
        <v>0</v>
      </c>
      <c r="I85" s="90" t="s">
        <v>215</v>
      </c>
      <c r="J85" s="8"/>
      <c r="L85" s="3"/>
      <c r="Q85" s="3"/>
      <c r="T85" s="9"/>
      <c r="Z85" s="10"/>
      <c r="AA85" s="10"/>
      <c r="AB85" s="10"/>
      <c r="AC85" s="10"/>
      <c r="AD85" s="10"/>
    </row>
    <row r="86" spans="1:30" s="45" customFormat="1" ht="5.25" hidden="1" x14ac:dyDescent="0.25">
      <c r="A86" s="61"/>
      <c r="B86" s="3"/>
      <c r="C86" s="38"/>
      <c r="D86" s="72" t="s">
        <v>105</v>
      </c>
      <c r="E86" s="73"/>
      <c r="F86" s="74"/>
      <c r="G86" s="75"/>
      <c r="H86" s="75"/>
      <c r="I86" s="97"/>
      <c r="J86" s="3"/>
      <c r="K86" s="3"/>
      <c r="L86" s="3"/>
      <c r="M86" s="3"/>
      <c r="N86" s="3"/>
      <c r="O86" s="3"/>
      <c r="P86" s="3"/>
      <c r="Q86" s="3"/>
      <c r="R86" s="3"/>
      <c r="S86" s="3"/>
      <c r="T86" s="43"/>
      <c r="U86" s="3"/>
      <c r="V86" s="3"/>
      <c r="W86" s="3"/>
      <c r="X86" s="3"/>
      <c r="Y86" s="3"/>
      <c r="Z86" s="44"/>
      <c r="AA86" s="44"/>
      <c r="AB86" s="44"/>
      <c r="AC86" s="44"/>
      <c r="AD86" s="44"/>
    </row>
    <row r="87" spans="1:30" ht="18.75" x14ac:dyDescent="0.25">
      <c r="C87" s="49" t="s">
        <v>29</v>
      </c>
      <c r="D87" s="14" t="s">
        <v>106</v>
      </c>
      <c r="E87" s="76" t="s">
        <v>110</v>
      </c>
      <c r="F87" s="28" t="s">
        <v>10</v>
      </c>
      <c r="G87" s="7">
        <v>31.75</v>
      </c>
      <c r="H87" s="7"/>
      <c r="I87" s="90" t="s">
        <v>186</v>
      </c>
      <c r="J87" s="8"/>
    </row>
    <row r="88" spans="1:30" ht="18.75" x14ac:dyDescent="0.25">
      <c r="C88" s="49" t="s">
        <v>29</v>
      </c>
      <c r="D88" s="14" t="s">
        <v>107</v>
      </c>
      <c r="E88" s="76" t="s">
        <v>113</v>
      </c>
      <c r="F88" s="28" t="s">
        <v>10</v>
      </c>
      <c r="G88" s="7">
        <v>6.25</v>
      </c>
      <c r="H88" s="7"/>
      <c r="I88" s="90" t="s">
        <v>186</v>
      </c>
      <c r="J88" s="8"/>
    </row>
    <row r="89" spans="1:30" ht="18.75" x14ac:dyDescent="0.25">
      <c r="C89" s="49" t="s">
        <v>29</v>
      </c>
      <c r="D89" s="14" t="s">
        <v>108</v>
      </c>
      <c r="E89" s="76" t="s">
        <v>115</v>
      </c>
      <c r="F89" s="28" t="s">
        <v>10</v>
      </c>
      <c r="G89" s="7">
        <v>6.8</v>
      </c>
      <c r="H89" s="7"/>
      <c r="I89" s="90" t="s">
        <v>186</v>
      </c>
      <c r="J89" s="8"/>
    </row>
    <row r="90" spans="1:30" ht="18.75" x14ac:dyDescent="0.25">
      <c r="C90" s="49" t="s">
        <v>29</v>
      </c>
      <c r="D90" s="14" t="s">
        <v>109</v>
      </c>
      <c r="E90" s="76" t="s">
        <v>117</v>
      </c>
      <c r="F90" s="28" t="s">
        <v>10</v>
      </c>
      <c r="G90" s="7">
        <v>0.7</v>
      </c>
      <c r="H90" s="7"/>
      <c r="I90" s="90" t="s">
        <v>186</v>
      </c>
      <c r="J90" s="8"/>
    </row>
    <row r="91" spans="1:30" ht="18.75" x14ac:dyDescent="0.25">
      <c r="C91" s="49" t="s">
        <v>29</v>
      </c>
      <c r="D91" s="14" t="s">
        <v>111</v>
      </c>
      <c r="E91" s="76" t="s">
        <v>119</v>
      </c>
      <c r="F91" s="28" t="s">
        <v>10</v>
      </c>
      <c r="G91" s="7">
        <v>1.74</v>
      </c>
      <c r="H91" s="7"/>
      <c r="I91" s="90" t="s">
        <v>186</v>
      </c>
      <c r="J91" s="8"/>
    </row>
    <row r="92" spans="1:30" ht="18.75" x14ac:dyDescent="0.25">
      <c r="C92" s="49" t="s">
        <v>29</v>
      </c>
      <c r="D92" s="14" t="s">
        <v>112</v>
      </c>
      <c r="E92" s="76" t="s">
        <v>121</v>
      </c>
      <c r="F92" s="28" t="s">
        <v>10</v>
      </c>
      <c r="G92" s="7">
        <v>2.06</v>
      </c>
      <c r="H92" s="7"/>
      <c r="I92" s="90" t="s">
        <v>186</v>
      </c>
      <c r="J92" s="8"/>
    </row>
    <row r="93" spans="1:30" ht="18.75" x14ac:dyDescent="0.25">
      <c r="C93" s="49" t="s">
        <v>29</v>
      </c>
      <c r="D93" s="14" t="s">
        <v>114</v>
      </c>
      <c r="E93" s="76" t="s">
        <v>123</v>
      </c>
      <c r="F93" s="28" t="s">
        <v>10</v>
      </c>
      <c r="G93" s="7">
        <v>22</v>
      </c>
      <c r="H93" s="7"/>
      <c r="I93" s="90" t="s">
        <v>186</v>
      </c>
      <c r="J93" s="8"/>
    </row>
    <row r="94" spans="1:30" ht="18.75" x14ac:dyDescent="0.25">
      <c r="C94" s="49" t="s">
        <v>29</v>
      </c>
      <c r="D94" s="14" t="s">
        <v>116</v>
      </c>
      <c r="E94" s="76" t="s">
        <v>125</v>
      </c>
      <c r="F94" s="28" t="s">
        <v>10</v>
      </c>
      <c r="G94" s="7">
        <v>3</v>
      </c>
      <c r="H94" s="7"/>
      <c r="I94" s="90" t="s">
        <v>186</v>
      </c>
      <c r="J94" s="8"/>
    </row>
    <row r="95" spans="1:30" ht="18.75" x14ac:dyDescent="0.25">
      <c r="C95" s="49" t="s">
        <v>29</v>
      </c>
      <c r="D95" s="14" t="s">
        <v>118</v>
      </c>
      <c r="E95" s="76" t="s">
        <v>126</v>
      </c>
      <c r="F95" s="28" t="s">
        <v>10</v>
      </c>
      <c r="G95" s="7">
        <v>4.0999999999999996</v>
      </c>
      <c r="H95" s="7"/>
      <c r="I95" s="90" t="s">
        <v>186</v>
      </c>
      <c r="J95" s="8"/>
    </row>
    <row r="96" spans="1:30" ht="18.75" x14ac:dyDescent="0.25">
      <c r="C96" s="49" t="s">
        <v>29</v>
      </c>
      <c r="D96" s="14" t="s">
        <v>120</v>
      </c>
      <c r="E96" s="76" t="s">
        <v>127</v>
      </c>
      <c r="F96" s="28" t="s">
        <v>10</v>
      </c>
      <c r="G96" s="7">
        <v>1.78</v>
      </c>
      <c r="H96" s="7"/>
      <c r="I96" s="90" t="s">
        <v>186</v>
      </c>
      <c r="J96" s="8"/>
    </row>
    <row r="97" spans="1:30" ht="18.75" x14ac:dyDescent="0.25">
      <c r="C97" s="49" t="s">
        <v>29</v>
      </c>
      <c r="D97" s="14" t="s">
        <v>122</v>
      </c>
      <c r="E97" s="76" t="s">
        <v>128</v>
      </c>
      <c r="F97" s="28" t="s">
        <v>10</v>
      </c>
      <c r="G97" s="7">
        <v>1.38</v>
      </c>
      <c r="H97" s="7"/>
      <c r="I97" s="90" t="s">
        <v>186</v>
      </c>
      <c r="J97" s="8"/>
    </row>
    <row r="98" spans="1:30" ht="18.75" x14ac:dyDescent="0.25">
      <c r="C98" s="49" t="s">
        <v>29</v>
      </c>
      <c r="D98" s="14" t="s">
        <v>124</v>
      </c>
      <c r="E98" s="76" t="s">
        <v>129</v>
      </c>
      <c r="F98" s="28" t="s">
        <v>10</v>
      </c>
      <c r="G98" s="7">
        <v>2.69</v>
      </c>
      <c r="H98" s="7"/>
      <c r="I98" s="90" t="s">
        <v>186</v>
      </c>
      <c r="J98" s="8"/>
    </row>
    <row r="99" spans="1:30" ht="22.5" x14ac:dyDescent="0.25">
      <c r="C99" s="50"/>
      <c r="D99" s="51"/>
      <c r="E99" s="77" t="s">
        <v>130</v>
      </c>
      <c r="F99" s="53"/>
      <c r="G99" s="54"/>
      <c r="H99" s="54"/>
      <c r="I99" s="98" t="s">
        <v>216</v>
      </c>
      <c r="J99" s="8"/>
    </row>
    <row r="100" spans="1:30" s="1" customFormat="1" ht="22.5" x14ac:dyDescent="0.25">
      <c r="A100" s="16"/>
      <c r="C100" s="13"/>
      <c r="D100" s="14" t="s">
        <v>131</v>
      </c>
      <c r="E100" s="37" t="s">
        <v>132</v>
      </c>
      <c r="F100" s="28" t="s">
        <v>10</v>
      </c>
      <c r="G100" s="35">
        <v>32.669179999999997</v>
      </c>
      <c r="H100" s="35">
        <v>1.1551</v>
      </c>
      <c r="I100" s="90" t="s">
        <v>217</v>
      </c>
      <c r="J100" s="8"/>
      <c r="L100" s="3"/>
      <c r="Q100" s="3"/>
      <c r="T100" s="9"/>
      <c r="Z100" s="10"/>
      <c r="AA100" s="10"/>
      <c r="AB100" s="10"/>
      <c r="AC100" s="10"/>
      <c r="AD100" s="10"/>
    </row>
    <row r="101" spans="1:30" s="1" customFormat="1" ht="22.5" x14ac:dyDescent="0.25">
      <c r="A101" s="16"/>
      <c r="C101" s="13"/>
      <c r="D101" s="14" t="s">
        <v>133</v>
      </c>
      <c r="E101" s="37" t="s">
        <v>134</v>
      </c>
      <c r="F101" s="28" t="s">
        <v>135</v>
      </c>
      <c r="G101" s="58">
        <f>91536.8/1000</f>
        <v>91.536799999999999</v>
      </c>
      <c r="H101" s="58">
        <v>0</v>
      </c>
      <c r="I101" s="90" t="s">
        <v>218</v>
      </c>
      <c r="J101" s="8"/>
      <c r="L101" s="3"/>
      <c r="Q101" s="3"/>
      <c r="T101" s="9"/>
      <c r="Z101" s="10"/>
      <c r="AA101" s="10"/>
      <c r="AB101" s="10"/>
      <c r="AC101" s="10"/>
      <c r="AD101" s="10"/>
    </row>
    <row r="102" spans="1:30" s="1" customFormat="1" ht="18.75" x14ac:dyDescent="0.25">
      <c r="A102" s="16"/>
      <c r="C102" s="13"/>
      <c r="D102" s="14" t="s">
        <v>136</v>
      </c>
      <c r="E102" s="37" t="s">
        <v>137</v>
      </c>
      <c r="F102" s="28" t="s">
        <v>135</v>
      </c>
      <c r="G102" s="15"/>
      <c r="H102" s="15"/>
      <c r="I102" s="90" t="s">
        <v>219</v>
      </c>
      <c r="J102" s="8"/>
      <c r="L102" s="3"/>
      <c r="Q102" s="3"/>
      <c r="T102" s="9"/>
      <c r="Z102" s="10"/>
      <c r="AA102" s="10"/>
      <c r="AB102" s="10"/>
      <c r="AC102" s="10"/>
      <c r="AD102" s="10"/>
    </row>
    <row r="103" spans="1:30" s="1" customFormat="1" ht="33.75" x14ac:dyDescent="0.25">
      <c r="A103" s="16"/>
      <c r="C103" s="13"/>
      <c r="D103" s="14" t="s">
        <v>138</v>
      </c>
      <c r="E103" s="37" t="s">
        <v>139</v>
      </c>
      <c r="F103" s="28" t="s">
        <v>135</v>
      </c>
      <c r="G103" s="58">
        <v>77.300364959999996</v>
      </c>
      <c r="H103" s="58">
        <v>3.8544</v>
      </c>
      <c r="I103" s="90" t="s">
        <v>220</v>
      </c>
      <c r="J103" s="8"/>
      <c r="L103" s="3"/>
      <c r="Q103" s="3"/>
      <c r="T103" s="9"/>
      <c r="Z103" s="10"/>
      <c r="AA103" s="10"/>
      <c r="AB103" s="10"/>
      <c r="AC103" s="10"/>
      <c r="AD103" s="10"/>
    </row>
    <row r="104" spans="1:30" s="1" customFormat="1" ht="18.75" x14ac:dyDescent="0.25">
      <c r="A104" s="16"/>
      <c r="C104" s="13"/>
      <c r="D104" s="14" t="s">
        <v>140</v>
      </c>
      <c r="E104" s="57" t="s">
        <v>141</v>
      </c>
      <c r="F104" s="28" t="s">
        <v>135</v>
      </c>
      <c r="G104" s="58">
        <v>0</v>
      </c>
      <c r="H104" s="58">
        <v>0</v>
      </c>
      <c r="I104" s="90"/>
      <c r="J104" s="8"/>
      <c r="L104" s="3"/>
      <c r="Q104" s="3"/>
      <c r="T104" s="9"/>
      <c r="Z104" s="10"/>
      <c r="AA104" s="10"/>
      <c r="AB104" s="10"/>
      <c r="AC104" s="10"/>
      <c r="AD104" s="10"/>
    </row>
    <row r="105" spans="1:30" s="1" customFormat="1" ht="45" x14ac:dyDescent="0.25">
      <c r="A105" s="16"/>
      <c r="C105" s="13"/>
      <c r="D105" s="14" t="s">
        <v>142</v>
      </c>
      <c r="E105" s="23" t="s">
        <v>143</v>
      </c>
      <c r="F105" s="28" t="s">
        <v>135</v>
      </c>
      <c r="G105" s="58">
        <v>0</v>
      </c>
      <c r="H105" s="58">
        <v>0</v>
      </c>
      <c r="I105" s="90"/>
      <c r="J105" s="8"/>
      <c r="L105" s="3"/>
      <c r="Q105" s="3"/>
      <c r="T105" s="9"/>
      <c r="Z105" s="10"/>
      <c r="AA105" s="10"/>
      <c r="AB105" s="10"/>
      <c r="AC105" s="10"/>
      <c r="AD105" s="10"/>
    </row>
    <row r="106" spans="1:30" s="1" customFormat="1" ht="22.5" x14ac:dyDescent="0.25">
      <c r="A106" s="16"/>
      <c r="C106" s="13"/>
      <c r="D106" s="14" t="s">
        <v>144</v>
      </c>
      <c r="E106" s="37" t="s">
        <v>145</v>
      </c>
      <c r="F106" s="28" t="s">
        <v>135</v>
      </c>
      <c r="G106" s="58">
        <v>0</v>
      </c>
      <c r="H106" s="58">
        <v>0</v>
      </c>
      <c r="I106" s="90"/>
      <c r="J106" s="8"/>
      <c r="L106" s="3"/>
      <c r="Q106" s="3"/>
      <c r="T106" s="9"/>
      <c r="Z106" s="10"/>
      <c r="AA106" s="10"/>
      <c r="AB106" s="10"/>
      <c r="AC106" s="10"/>
      <c r="AD106" s="10"/>
    </row>
    <row r="107" spans="1:30" s="1" customFormat="1" ht="22.5" x14ac:dyDescent="0.25">
      <c r="A107" s="16"/>
      <c r="C107" s="13"/>
      <c r="D107" s="14" t="s">
        <v>146</v>
      </c>
      <c r="E107" s="33" t="s">
        <v>147</v>
      </c>
      <c r="F107" s="28" t="s">
        <v>148</v>
      </c>
      <c r="G107" s="35">
        <v>14.23644</v>
      </c>
      <c r="H107" s="35">
        <v>0</v>
      </c>
      <c r="I107" s="90"/>
      <c r="J107" s="8"/>
      <c r="L107" s="3"/>
      <c r="Q107" s="3"/>
      <c r="T107" s="9"/>
      <c r="Z107" s="10"/>
      <c r="AA107" s="10"/>
      <c r="AB107" s="10"/>
      <c r="AC107" s="10"/>
      <c r="AD107" s="10"/>
    </row>
    <row r="108" spans="1:30" s="1" customFormat="1" ht="22.5" x14ac:dyDescent="0.25">
      <c r="A108" s="16"/>
      <c r="C108" s="13"/>
      <c r="D108" s="14" t="s">
        <v>149</v>
      </c>
      <c r="E108" s="33" t="s">
        <v>150</v>
      </c>
      <c r="F108" s="28" t="s">
        <v>151</v>
      </c>
      <c r="G108" s="35">
        <v>14.23644</v>
      </c>
      <c r="H108" s="35">
        <v>0.42399999999999999</v>
      </c>
      <c r="I108" s="90"/>
      <c r="J108" s="8"/>
      <c r="L108" s="3"/>
      <c r="Q108" s="3"/>
      <c r="T108" s="9"/>
      <c r="Z108" s="10"/>
      <c r="AA108" s="10"/>
      <c r="AB108" s="10"/>
      <c r="AC108" s="10"/>
      <c r="AD108" s="10"/>
    </row>
    <row r="109" spans="1:30" s="1" customFormat="1" ht="22.5" x14ac:dyDescent="0.25">
      <c r="A109" s="16"/>
      <c r="C109" s="13"/>
      <c r="D109" s="14" t="s">
        <v>152</v>
      </c>
      <c r="E109" s="37" t="s">
        <v>153</v>
      </c>
      <c r="F109" s="28" t="s">
        <v>151</v>
      </c>
      <c r="G109" s="35">
        <v>14.23644</v>
      </c>
      <c r="H109" s="35">
        <v>0.42399999999999999</v>
      </c>
      <c r="I109" s="90" t="s">
        <v>221</v>
      </c>
      <c r="J109" s="8"/>
      <c r="L109" s="3"/>
      <c r="Q109" s="3"/>
      <c r="T109" s="9"/>
      <c r="Z109" s="10"/>
      <c r="AA109" s="10"/>
      <c r="AB109" s="10"/>
      <c r="AC109" s="10"/>
      <c r="AD109" s="10"/>
    </row>
    <row r="110" spans="1:30" ht="22.5" x14ac:dyDescent="0.25">
      <c r="C110" s="13"/>
      <c r="D110" s="14" t="s">
        <v>154</v>
      </c>
      <c r="E110" s="33" t="s">
        <v>155</v>
      </c>
      <c r="F110" s="28" t="s">
        <v>156</v>
      </c>
      <c r="G110" s="35">
        <v>307</v>
      </c>
      <c r="H110" s="35">
        <v>0</v>
      </c>
      <c r="I110" s="90"/>
      <c r="J110" s="8"/>
    </row>
    <row r="111" spans="1:30" ht="22.5" x14ac:dyDescent="0.25">
      <c r="C111" s="13"/>
      <c r="D111" s="14" t="s">
        <v>157</v>
      </c>
      <c r="E111" s="33" t="s">
        <v>158</v>
      </c>
      <c r="F111" s="28" t="s">
        <v>156</v>
      </c>
      <c r="G111" s="35">
        <v>0</v>
      </c>
      <c r="H111" s="35">
        <v>0</v>
      </c>
      <c r="I111" s="90"/>
      <c r="J111" s="8"/>
    </row>
    <row r="112" spans="1:30" ht="56.25" x14ac:dyDescent="0.25">
      <c r="C112" s="13"/>
      <c r="D112" s="14" t="s">
        <v>159</v>
      </c>
      <c r="E112" s="33" t="s">
        <v>160</v>
      </c>
      <c r="F112" s="28" t="s">
        <v>1</v>
      </c>
      <c r="G112" s="58">
        <v>223.1</v>
      </c>
      <c r="H112" s="58">
        <v>0</v>
      </c>
      <c r="I112" s="90" t="s">
        <v>222</v>
      </c>
      <c r="J112" s="8"/>
    </row>
    <row r="113" spans="1:30" s="45" customFormat="1" ht="5.25" hidden="1" x14ac:dyDescent="0.25">
      <c r="A113" s="61"/>
      <c r="B113" s="3"/>
      <c r="C113" s="38"/>
      <c r="D113" s="78" t="s">
        <v>161</v>
      </c>
      <c r="E113" s="79"/>
      <c r="F113" s="74"/>
      <c r="G113" s="75"/>
      <c r="H113" s="75"/>
      <c r="I113" s="97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43"/>
      <c r="U113" s="3"/>
      <c r="V113" s="3"/>
      <c r="W113" s="3"/>
      <c r="X113" s="3"/>
      <c r="Y113" s="3"/>
      <c r="Z113" s="44"/>
      <c r="AA113" s="44"/>
      <c r="AB113" s="44"/>
      <c r="AC113" s="44"/>
      <c r="AD113" s="44"/>
    </row>
    <row r="114" spans="1:30" ht="22.5" x14ac:dyDescent="0.25">
      <c r="C114" s="50"/>
      <c r="D114" s="51"/>
      <c r="E114" s="77" t="s">
        <v>130</v>
      </c>
      <c r="F114" s="53"/>
      <c r="G114" s="54"/>
      <c r="H114" s="54"/>
      <c r="I114" s="98" t="s">
        <v>223</v>
      </c>
      <c r="J114" s="8"/>
    </row>
    <row r="115" spans="1:30" ht="45" x14ac:dyDescent="0.25">
      <c r="C115" s="13"/>
      <c r="D115" s="14" t="s">
        <v>162</v>
      </c>
      <c r="E115" s="33" t="s">
        <v>163</v>
      </c>
      <c r="F115" s="28" t="s">
        <v>9</v>
      </c>
      <c r="G115" s="58">
        <v>223.1</v>
      </c>
      <c r="H115" s="58">
        <v>0</v>
      </c>
      <c r="I115" s="90" t="s">
        <v>224</v>
      </c>
      <c r="J115" s="8"/>
    </row>
    <row r="116" spans="1:30" s="45" customFormat="1" ht="5.25" hidden="1" x14ac:dyDescent="0.25">
      <c r="A116" s="61"/>
      <c r="B116" s="3"/>
      <c r="C116" s="38"/>
      <c r="D116" s="72" t="s">
        <v>164</v>
      </c>
      <c r="E116" s="73"/>
      <c r="F116" s="74"/>
      <c r="G116" s="75"/>
      <c r="H116" s="75"/>
      <c r="I116" s="97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43"/>
      <c r="U116" s="3"/>
      <c r="V116" s="3"/>
      <c r="W116" s="3"/>
      <c r="X116" s="3"/>
      <c r="Y116" s="3"/>
      <c r="Z116" s="44"/>
      <c r="AA116" s="44"/>
      <c r="AB116" s="44"/>
      <c r="AC116" s="44"/>
      <c r="AD116" s="44"/>
    </row>
    <row r="117" spans="1:30" ht="22.5" x14ac:dyDescent="0.25">
      <c r="C117" s="50"/>
      <c r="D117" s="51"/>
      <c r="E117" s="77" t="s">
        <v>130</v>
      </c>
      <c r="F117" s="53"/>
      <c r="G117" s="54"/>
      <c r="H117" s="54"/>
      <c r="I117" s="98" t="s">
        <v>225</v>
      </c>
      <c r="J117" s="8"/>
    </row>
    <row r="118" spans="1:30" ht="33.75" x14ac:dyDescent="0.25">
      <c r="C118" s="13"/>
      <c r="D118" s="14" t="s">
        <v>165</v>
      </c>
      <c r="E118" s="33" t="s">
        <v>166</v>
      </c>
      <c r="F118" s="28" t="s">
        <v>9</v>
      </c>
      <c r="G118" s="58">
        <v>210.6</v>
      </c>
      <c r="H118" s="58">
        <v>0</v>
      </c>
      <c r="I118" s="90" t="s">
        <v>226</v>
      </c>
      <c r="J118" s="8"/>
    </row>
    <row r="119" spans="1:30" s="45" customFormat="1" ht="5.25" hidden="1" x14ac:dyDescent="0.25">
      <c r="A119" s="61"/>
      <c r="B119" s="3"/>
      <c r="C119" s="38"/>
      <c r="D119" s="72" t="s">
        <v>167</v>
      </c>
      <c r="E119" s="73"/>
      <c r="F119" s="74"/>
      <c r="G119" s="75"/>
      <c r="H119" s="75"/>
      <c r="I119" s="97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43"/>
      <c r="U119" s="3"/>
      <c r="V119" s="3"/>
      <c r="W119" s="3"/>
      <c r="X119" s="3"/>
      <c r="Y119" s="3"/>
      <c r="Z119" s="44"/>
      <c r="AA119" s="44"/>
      <c r="AB119" s="44"/>
      <c r="AC119" s="44"/>
      <c r="AD119" s="44"/>
    </row>
    <row r="120" spans="1:30" ht="22.5" x14ac:dyDescent="0.25">
      <c r="C120" s="50"/>
      <c r="D120" s="51"/>
      <c r="E120" s="77" t="s">
        <v>130</v>
      </c>
      <c r="F120" s="53"/>
      <c r="G120" s="54"/>
      <c r="H120" s="54"/>
      <c r="I120" s="98" t="s">
        <v>227</v>
      </c>
      <c r="J120" s="8"/>
    </row>
    <row r="121" spans="1:30" ht="33.75" x14ac:dyDescent="0.25">
      <c r="C121" s="13"/>
      <c r="D121" s="14" t="s">
        <v>168</v>
      </c>
      <c r="E121" s="33" t="s">
        <v>169</v>
      </c>
      <c r="F121" s="28" t="s">
        <v>170</v>
      </c>
      <c r="G121" s="35">
        <f>G47/G103</f>
        <v>82.329753595512656</v>
      </c>
      <c r="H121" s="35">
        <v>0</v>
      </c>
      <c r="I121" s="90" t="s">
        <v>228</v>
      </c>
      <c r="J121" s="8"/>
    </row>
    <row r="122" spans="1:30" ht="33.75" x14ac:dyDescent="0.25">
      <c r="C122" s="13"/>
      <c r="D122" s="14" t="s">
        <v>171</v>
      </c>
      <c r="E122" s="33" t="s">
        <v>172</v>
      </c>
      <c r="F122" s="28" t="s">
        <v>173</v>
      </c>
      <c r="G122" s="35">
        <f>167.067/G103</f>
        <v>2.1612705203455485</v>
      </c>
      <c r="H122" s="35">
        <v>0</v>
      </c>
      <c r="I122" s="90" t="s">
        <v>228</v>
      </c>
      <c r="J122" s="8"/>
    </row>
    <row r="123" spans="1:30" ht="67.5" x14ac:dyDescent="0.25">
      <c r="C123" s="13"/>
      <c r="D123" s="14" t="s">
        <v>174</v>
      </c>
      <c r="E123" s="33" t="s">
        <v>175</v>
      </c>
      <c r="F123" s="28" t="s">
        <v>102</v>
      </c>
      <c r="G123" s="80"/>
      <c r="H123" s="80"/>
      <c r="I123" s="90" t="s">
        <v>229</v>
      </c>
      <c r="J123" s="8"/>
    </row>
    <row r="124" spans="1:30" ht="22.5" x14ac:dyDescent="0.25">
      <c r="C124" s="13"/>
      <c r="D124" s="14" t="s">
        <v>176</v>
      </c>
      <c r="E124" s="37" t="s">
        <v>177</v>
      </c>
      <c r="F124" s="28" t="s">
        <v>102</v>
      </c>
      <c r="G124" s="80"/>
      <c r="H124" s="80"/>
      <c r="I124" s="90" t="s">
        <v>229</v>
      </c>
      <c r="J124" s="8"/>
    </row>
    <row r="125" spans="1:30" ht="22.5" x14ac:dyDescent="0.25">
      <c r="C125" s="13"/>
      <c r="D125" s="14" t="s">
        <v>178</v>
      </c>
      <c r="E125" s="37" t="s">
        <v>179</v>
      </c>
      <c r="F125" s="28" t="s">
        <v>102</v>
      </c>
      <c r="G125" s="80"/>
      <c r="H125" s="80"/>
      <c r="I125" s="90" t="s">
        <v>229</v>
      </c>
      <c r="J125" s="8"/>
    </row>
    <row r="126" spans="1:30" s="45" customFormat="1" ht="5.25" hidden="1" x14ac:dyDescent="0.25">
      <c r="A126" s="61"/>
      <c r="B126" s="3"/>
      <c r="C126" s="38"/>
      <c r="D126" s="81"/>
      <c r="E126" s="82"/>
      <c r="F126" s="83"/>
      <c r="G126" s="84"/>
      <c r="H126" s="84"/>
      <c r="I126" s="8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43"/>
      <c r="U126" s="3"/>
      <c r="V126" s="3"/>
      <c r="W126" s="3"/>
      <c r="X126" s="3"/>
      <c r="Y126" s="3"/>
      <c r="Z126" s="44"/>
      <c r="AA126" s="44"/>
      <c r="AB126" s="44"/>
      <c r="AC126" s="44"/>
      <c r="AD126" s="44"/>
    </row>
    <row r="127" spans="1:30" ht="10.5" customHeight="1" x14ac:dyDescent="0.25">
      <c r="C127" s="13"/>
    </row>
    <row r="128" spans="1:30" ht="12.75" x14ac:dyDescent="0.25">
      <c r="C128" s="13"/>
      <c r="D128" s="85">
        <v>1</v>
      </c>
      <c r="E128" s="103" t="s">
        <v>230</v>
      </c>
      <c r="F128" s="103"/>
      <c r="G128" s="103"/>
      <c r="H128" s="86"/>
      <c r="I128" s="99"/>
    </row>
    <row r="129" spans="1:30" s="45" customFormat="1" ht="11.25" x14ac:dyDescent="0.25">
      <c r="A129" s="61"/>
      <c r="B129" s="3"/>
      <c r="C129" s="87"/>
      <c r="E129" s="88" t="s">
        <v>231</v>
      </c>
      <c r="F129" s="12"/>
      <c r="G129" s="12"/>
      <c r="H129" s="12"/>
      <c r="J129" s="1"/>
      <c r="K129" s="1"/>
      <c r="L129" s="3"/>
      <c r="M129" s="1"/>
      <c r="N129" s="1"/>
      <c r="O129" s="1"/>
      <c r="P129" s="1"/>
      <c r="Q129" s="3"/>
      <c r="R129" s="1"/>
      <c r="S129" s="1"/>
      <c r="T129" s="9"/>
      <c r="U129" s="1"/>
      <c r="V129" s="1"/>
      <c r="W129" s="1"/>
      <c r="X129" s="1"/>
      <c r="Y129" s="1"/>
      <c r="Z129" s="10"/>
      <c r="AA129" s="44"/>
      <c r="AB129" s="44"/>
      <c r="AC129" s="44"/>
      <c r="AD129" s="44"/>
    </row>
    <row r="130" spans="1:30" s="45" customFormat="1" ht="10.5" customHeight="1" x14ac:dyDescent="0.25">
      <c r="A130" s="61"/>
      <c r="B130" s="3"/>
      <c r="C130" s="87"/>
      <c r="J130" s="1"/>
      <c r="K130" s="1"/>
      <c r="L130" s="3"/>
      <c r="M130" s="1"/>
      <c r="N130" s="1"/>
      <c r="O130" s="1"/>
      <c r="P130" s="1"/>
      <c r="Q130" s="3"/>
      <c r="R130" s="1"/>
      <c r="S130" s="1"/>
      <c r="T130" s="9"/>
      <c r="U130" s="1"/>
      <c r="V130" s="1"/>
      <c r="W130" s="1"/>
      <c r="X130" s="1"/>
      <c r="Y130" s="1"/>
      <c r="Z130" s="10"/>
      <c r="AA130" s="44"/>
      <c r="AB130" s="44"/>
      <c r="AC130" s="44"/>
      <c r="AD130" s="44"/>
    </row>
    <row r="131" spans="1:30" s="45" customFormat="1" ht="10.5" customHeight="1" x14ac:dyDescent="0.25">
      <c r="A131" s="61"/>
      <c r="B131" s="3"/>
      <c r="C131" s="87"/>
      <c r="J131" s="1"/>
      <c r="K131" s="1"/>
      <c r="L131" s="3"/>
      <c r="M131" s="1"/>
      <c r="N131" s="1"/>
      <c r="O131" s="1"/>
      <c r="P131" s="1"/>
      <c r="Q131" s="3"/>
      <c r="R131" s="1"/>
      <c r="S131" s="1"/>
      <c r="T131" s="9"/>
      <c r="U131" s="1"/>
      <c r="V131" s="1"/>
      <c r="W131" s="1"/>
      <c r="X131" s="1"/>
      <c r="Y131" s="1"/>
      <c r="Z131" s="10"/>
      <c r="AA131" s="44"/>
      <c r="AB131" s="44"/>
      <c r="AC131" s="44"/>
      <c r="AD131" s="44"/>
    </row>
    <row r="132" spans="1:30" s="45" customFormat="1" ht="10.5" customHeight="1" x14ac:dyDescent="0.25">
      <c r="A132" s="61"/>
      <c r="B132" s="3"/>
      <c r="C132" s="87"/>
      <c r="G132" s="44" t="str">
        <f>IF(G29-G30 &lt;&gt;G76,"WARNING","")</f>
        <v/>
      </c>
      <c r="H132" s="44" t="str">
        <f>IF(H29-H30 &lt;&gt;H76,"WARNING","")</f>
        <v/>
      </c>
      <c r="J132" s="1"/>
      <c r="K132" s="1"/>
      <c r="L132" s="3"/>
      <c r="M132" s="1"/>
      <c r="N132" s="1"/>
      <c r="O132" s="1"/>
      <c r="P132" s="1"/>
      <c r="Q132" s="3"/>
      <c r="R132" s="1"/>
      <c r="S132" s="1"/>
      <c r="T132" s="9"/>
      <c r="U132" s="1"/>
      <c r="V132" s="1"/>
      <c r="W132" s="1"/>
      <c r="X132" s="1"/>
      <c r="Y132" s="1"/>
      <c r="Z132" s="10"/>
      <c r="AA132" s="44"/>
      <c r="AB132" s="44"/>
      <c r="AC132" s="44"/>
      <c r="AD132" s="44"/>
    </row>
    <row r="133" spans="1:30" s="45" customFormat="1" ht="10.5" customHeight="1" x14ac:dyDescent="0.25">
      <c r="A133" s="61"/>
      <c r="B133" s="3"/>
      <c r="C133" s="87"/>
      <c r="J133" s="1"/>
      <c r="K133" s="1"/>
      <c r="L133" s="3"/>
      <c r="M133" s="1"/>
      <c r="N133" s="1"/>
      <c r="O133" s="1"/>
      <c r="P133" s="1"/>
      <c r="Q133" s="3"/>
      <c r="R133" s="1"/>
      <c r="S133" s="1"/>
      <c r="T133" s="9"/>
      <c r="U133" s="1"/>
      <c r="V133" s="1"/>
      <c r="W133" s="1"/>
      <c r="X133" s="1"/>
      <c r="Y133" s="1"/>
      <c r="Z133" s="10"/>
      <c r="AA133" s="44"/>
      <c r="AB133" s="44"/>
      <c r="AC133" s="44"/>
      <c r="AD133" s="44"/>
    </row>
    <row r="134" spans="1:30" s="45" customFormat="1" ht="10.5" customHeight="1" x14ac:dyDescent="0.25">
      <c r="A134" s="61"/>
      <c r="B134" s="3"/>
      <c r="C134" s="87"/>
      <c r="J134" s="1"/>
      <c r="K134" s="1"/>
      <c r="L134" s="3"/>
      <c r="M134" s="1"/>
      <c r="N134" s="1"/>
      <c r="O134" s="1"/>
      <c r="P134" s="1"/>
      <c r="Q134" s="3"/>
      <c r="R134" s="1"/>
      <c r="S134" s="1"/>
      <c r="T134" s="9"/>
      <c r="U134" s="1"/>
      <c r="V134" s="1"/>
      <c r="W134" s="1"/>
      <c r="X134" s="1"/>
      <c r="Y134" s="1"/>
      <c r="Z134" s="10"/>
      <c r="AA134" s="44"/>
      <c r="AB134" s="44"/>
      <c r="AC134" s="44"/>
      <c r="AD134" s="44"/>
    </row>
    <row r="135" spans="1:30" s="45" customFormat="1" ht="10.5" customHeight="1" x14ac:dyDescent="0.25">
      <c r="A135" s="61"/>
      <c r="B135" s="3"/>
      <c r="C135" s="87"/>
      <c r="J135" s="1"/>
      <c r="K135" s="1"/>
      <c r="L135" s="3"/>
      <c r="M135" s="1"/>
      <c r="N135" s="1"/>
      <c r="O135" s="1"/>
      <c r="P135" s="1"/>
      <c r="Q135" s="3"/>
      <c r="R135" s="1"/>
      <c r="S135" s="1"/>
      <c r="T135" s="9"/>
      <c r="U135" s="1"/>
      <c r="V135" s="1"/>
      <c r="W135" s="1"/>
      <c r="X135" s="1"/>
      <c r="Y135" s="1"/>
      <c r="Z135" s="10"/>
      <c r="AA135" s="44"/>
      <c r="AB135" s="44"/>
      <c r="AC135" s="44"/>
      <c r="AD135" s="44"/>
    </row>
    <row r="136" spans="1:30" s="45" customFormat="1" ht="10.5" customHeight="1" x14ac:dyDescent="0.25">
      <c r="A136" s="61"/>
      <c r="B136" s="3"/>
      <c r="C136" s="87"/>
      <c r="J136" s="1"/>
      <c r="K136" s="1"/>
      <c r="L136" s="3"/>
      <c r="M136" s="1"/>
      <c r="N136" s="1"/>
      <c r="O136" s="1"/>
      <c r="P136" s="1"/>
      <c r="Q136" s="3"/>
      <c r="R136" s="1"/>
      <c r="S136" s="1"/>
      <c r="T136" s="9"/>
      <c r="U136" s="1"/>
      <c r="V136" s="1"/>
      <c r="W136" s="1"/>
      <c r="X136" s="1"/>
      <c r="Y136" s="1"/>
      <c r="Z136" s="10"/>
      <c r="AA136" s="44"/>
      <c r="AB136" s="44"/>
      <c r="AC136" s="44"/>
      <c r="AD136" s="44"/>
    </row>
    <row r="137" spans="1:30" s="45" customFormat="1" ht="10.5" customHeight="1" x14ac:dyDescent="0.25">
      <c r="A137" s="61"/>
      <c r="B137" s="3"/>
      <c r="C137" s="87"/>
      <c r="J137" s="1"/>
      <c r="K137" s="1"/>
      <c r="L137" s="3"/>
      <c r="M137" s="1"/>
      <c r="N137" s="1"/>
      <c r="O137" s="1"/>
      <c r="P137" s="1"/>
      <c r="Q137" s="3"/>
      <c r="R137" s="1"/>
      <c r="S137" s="1"/>
      <c r="T137" s="9"/>
      <c r="U137" s="1"/>
      <c r="V137" s="1"/>
      <c r="W137" s="1"/>
      <c r="X137" s="1"/>
      <c r="Y137" s="1"/>
      <c r="Z137" s="10"/>
      <c r="AA137" s="44"/>
      <c r="AB137" s="44"/>
      <c r="AC137" s="44"/>
      <c r="AD137" s="44"/>
    </row>
    <row r="138" spans="1:30" s="45" customFormat="1" ht="10.5" customHeight="1" x14ac:dyDescent="0.25">
      <c r="A138" s="61"/>
      <c r="B138" s="3"/>
      <c r="C138" s="87"/>
      <c r="J138" s="1"/>
      <c r="K138" s="1"/>
      <c r="L138" s="3"/>
      <c r="M138" s="1"/>
      <c r="N138" s="1"/>
      <c r="O138" s="1"/>
      <c r="P138" s="1"/>
      <c r="Q138" s="3"/>
      <c r="R138" s="1"/>
      <c r="S138" s="1"/>
      <c r="T138" s="9"/>
      <c r="U138" s="1"/>
      <c r="V138" s="1"/>
      <c r="W138" s="1"/>
      <c r="X138" s="1"/>
      <c r="Y138" s="1"/>
      <c r="Z138" s="10"/>
      <c r="AA138" s="44"/>
      <c r="AB138" s="44"/>
      <c r="AC138" s="44"/>
      <c r="AD138" s="44"/>
    </row>
    <row r="139" spans="1:30" s="45" customFormat="1" ht="10.5" customHeight="1" x14ac:dyDescent="0.25">
      <c r="A139" s="61"/>
      <c r="B139" s="3"/>
      <c r="C139" s="87"/>
      <c r="J139" s="1"/>
      <c r="K139" s="1"/>
      <c r="L139" s="3"/>
      <c r="M139" s="1"/>
      <c r="N139" s="1"/>
      <c r="O139" s="1"/>
      <c r="P139" s="1"/>
      <c r="Q139" s="3"/>
      <c r="R139" s="1"/>
      <c r="S139" s="1"/>
      <c r="T139" s="9"/>
      <c r="U139" s="1"/>
      <c r="V139" s="1"/>
      <c r="W139" s="1"/>
      <c r="X139" s="1"/>
      <c r="Y139" s="1"/>
      <c r="Z139" s="10"/>
      <c r="AA139" s="44"/>
      <c r="AB139" s="44"/>
      <c r="AC139" s="44"/>
      <c r="AD139" s="44"/>
    </row>
    <row r="140" spans="1:30" s="45" customFormat="1" ht="10.5" customHeight="1" x14ac:dyDescent="0.25">
      <c r="A140" s="61"/>
      <c r="B140" s="3"/>
      <c r="C140" s="87"/>
      <c r="J140" s="1"/>
      <c r="K140" s="1"/>
      <c r="L140" s="3"/>
      <c r="M140" s="1"/>
      <c r="N140" s="1"/>
      <c r="O140" s="1"/>
      <c r="P140" s="1"/>
      <c r="Q140" s="3"/>
      <c r="R140" s="1"/>
      <c r="S140" s="1"/>
      <c r="T140" s="9"/>
      <c r="U140" s="1"/>
      <c r="V140" s="1"/>
      <c r="W140" s="1"/>
      <c r="X140" s="1"/>
      <c r="Y140" s="1"/>
      <c r="Z140" s="10"/>
      <c r="AA140" s="44"/>
      <c r="AB140" s="44"/>
      <c r="AC140" s="44"/>
      <c r="AD140" s="44"/>
    </row>
    <row r="141" spans="1:30" s="45" customFormat="1" ht="10.5" customHeight="1" x14ac:dyDescent="0.25">
      <c r="A141" s="61"/>
      <c r="B141" s="3"/>
      <c r="C141" s="87"/>
      <c r="J141" s="1"/>
      <c r="K141" s="1"/>
      <c r="L141" s="3"/>
      <c r="M141" s="1"/>
      <c r="N141" s="1"/>
      <c r="O141" s="1"/>
      <c r="P141" s="1"/>
      <c r="Q141" s="3"/>
      <c r="R141" s="1"/>
      <c r="S141" s="1"/>
      <c r="T141" s="9"/>
      <c r="U141" s="1"/>
      <c r="V141" s="1"/>
      <c r="W141" s="1"/>
      <c r="X141" s="1"/>
      <c r="Y141" s="1"/>
      <c r="Z141" s="10"/>
      <c r="AA141" s="44"/>
      <c r="AB141" s="44"/>
      <c r="AC141" s="44"/>
      <c r="AD141" s="44"/>
    </row>
    <row r="142" spans="1:30" s="45" customFormat="1" ht="10.5" customHeight="1" x14ac:dyDescent="0.25">
      <c r="A142" s="61"/>
      <c r="B142" s="3"/>
      <c r="C142" s="87"/>
      <c r="J142" s="1"/>
      <c r="K142" s="1"/>
      <c r="L142" s="3"/>
      <c r="M142" s="1"/>
      <c r="N142" s="1"/>
      <c r="O142" s="1"/>
      <c r="P142" s="1"/>
      <c r="Q142" s="3"/>
      <c r="R142" s="1"/>
      <c r="S142" s="1"/>
      <c r="T142" s="9"/>
      <c r="U142" s="1"/>
      <c r="V142" s="1"/>
      <c r="W142" s="1"/>
      <c r="X142" s="1"/>
      <c r="Y142" s="1"/>
      <c r="Z142" s="10"/>
      <c r="AA142" s="44"/>
      <c r="AB142" s="44"/>
      <c r="AC142" s="44"/>
      <c r="AD142" s="44"/>
    </row>
    <row r="143" spans="1:30" s="45" customFormat="1" ht="10.5" customHeight="1" x14ac:dyDescent="0.25">
      <c r="A143" s="61"/>
      <c r="B143" s="3"/>
      <c r="C143" s="87"/>
      <c r="J143" s="1"/>
      <c r="K143" s="1"/>
      <c r="L143" s="3"/>
      <c r="M143" s="1"/>
      <c r="N143" s="1"/>
      <c r="O143" s="1"/>
      <c r="P143" s="1"/>
      <c r="Q143" s="3"/>
      <c r="R143" s="1"/>
      <c r="S143" s="1"/>
      <c r="T143" s="9"/>
      <c r="U143" s="1"/>
      <c r="V143" s="1"/>
      <c r="W143" s="1"/>
      <c r="X143" s="1"/>
      <c r="Y143" s="1"/>
      <c r="Z143" s="10"/>
      <c r="AA143" s="44"/>
      <c r="AB143" s="44"/>
      <c r="AC143" s="44"/>
      <c r="AD143" s="44"/>
    </row>
    <row r="144" spans="1:30" s="45" customFormat="1" ht="10.5" customHeight="1" x14ac:dyDescent="0.25">
      <c r="A144" s="61"/>
      <c r="B144" s="3"/>
      <c r="C144" s="87"/>
      <c r="J144" s="1"/>
      <c r="K144" s="1"/>
      <c r="L144" s="3"/>
      <c r="M144" s="1"/>
      <c r="N144" s="1"/>
      <c r="O144" s="1"/>
      <c r="P144" s="1"/>
      <c r="Q144" s="3"/>
      <c r="R144" s="1"/>
      <c r="S144" s="1"/>
      <c r="T144" s="9"/>
      <c r="U144" s="1"/>
      <c r="V144" s="1"/>
      <c r="W144" s="1"/>
      <c r="X144" s="1"/>
      <c r="Y144" s="1"/>
      <c r="Z144" s="10"/>
      <c r="AA144" s="44"/>
      <c r="AB144" s="44"/>
      <c r="AC144" s="44"/>
      <c r="AD144" s="44"/>
    </row>
    <row r="145" spans="1:30" s="45" customFormat="1" ht="10.5" customHeight="1" x14ac:dyDescent="0.25">
      <c r="A145" s="61"/>
      <c r="B145" s="3"/>
      <c r="C145" s="87"/>
      <c r="J145" s="1"/>
      <c r="K145" s="1"/>
      <c r="L145" s="3"/>
      <c r="M145" s="1"/>
      <c r="N145" s="1"/>
      <c r="O145" s="1"/>
      <c r="P145" s="1"/>
      <c r="Q145" s="3"/>
      <c r="R145" s="1"/>
      <c r="S145" s="1"/>
      <c r="T145" s="9"/>
      <c r="U145" s="1"/>
      <c r="V145" s="1"/>
      <c r="W145" s="1"/>
      <c r="X145" s="1"/>
      <c r="Y145" s="1"/>
      <c r="Z145" s="10"/>
      <c r="AA145" s="44"/>
      <c r="AB145" s="44"/>
      <c r="AC145" s="44"/>
      <c r="AD145" s="44"/>
    </row>
    <row r="146" spans="1:30" s="45" customFormat="1" ht="10.5" customHeight="1" x14ac:dyDescent="0.25">
      <c r="A146" s="61"/>
      <c r="B146" s="3"/>
      <c r="C146" s="87"/>
      <c r="J146" s="1"/>
      <c r="K146" s="1"/>
      <c r="L146" s="3"/>
      <c r="M146" s="1"/>
      <c r="N146" s="1"/>
      <c r="O146" s="1"/>
      <c r="P146" s="1"/>
      <c r="Q146" s="3"/>
      <c r="R146" s="1"/>
      <c r="S146" s="1"/>
      <c r="T146" s="9"/>
      <c r="U146" s="1"/>
      <c r="V146" s="1"/>
      <c r="W146" s="1"/>
      <c r="X146" s="1"/>
      <c r="Y146" s="1"/>
      <c r="Z146" s="10"/>
      <c r="AA146" s="44"/>
      <c r="AB146" s="44"/>
      <c r="AC146" s="44"/>
      <c r="AD146" s="44"/>
    </row>
    <row r="147" spans="1:30" s="45" customFormat="1" ht="10.5" customHeight="1" x14ac:dyDescent="0.25">
      <c r="A147" s="61"/>
      <c r="B147" s="3"/>
      <c r="C147" s="87"/>
      <c r="J147" s="1"/>
      <c r="K147" s="1"/>
      <c r="L147" s="3"/>
      <c r="M147" s="1"/>
      <c r="N147" s="1"/>
      <c r="O147" s="1"/>
      <c r="P147" s="1"/>
      <c r="Q147" s="3"/>
      <c r="R147" s="1"/>
      <c r="S147" s="1"/>
      <c r="T147" s="9"/>
      <c r="U147" s="1"/>
      <c r="V147" s="1"/>
      <c r="W147" s="1"/>
      <c r="X147" s="1"/>
      <c r="Y147" s="1"/>
      <c r="Z147" s="10"/>
      <c r="AA147" s="44"/>
      <c r="AB147" s="44"/>
      <c r="AC147" s="44"/>
      <c r="AD147" s="44"/>
    </row>
    <row r="148" spans="1:30" s="45" customFormat="1" ht="10.5" customHeight="1" x14ac:dyDescent="0.25">
      <c r="A148" s="61"/>
      <c r="B148" s="3"/>
      <c r="C148" s="87"/>
      <c r="J148" s="1"/>
      <c r="K148" s="1"/>
      <c r="L148" s="3"/>
      <c r="M148" s="1"/>
      <c r="N148" s="1"/>
      <c r="O148" s="1"/>
      <c r="P148" s="1"/>
      <c r="Q148" s="3"/>
      <c r="R148" s="1"/>
      <c r="S148" s="1"/>
      <c r="T148" s="9"/>
      <c r="U148" s="1"/>
      <c r="V148" s="1"/>
      <c r="W148" s="1"/>
      <c r="X148" s="1"/>
      <c r="Y148" s="1"/>
      <c r="Z148" s="10"/>
      <c r="AA148" s="44"/>
      <c r="AB148" s="44"/>
      <c r="AC148" s="44"/>
      <c r="AD148" s="44"/>
    </row>
    <row r="149" spans="1:30" s="45" customFormat="1" ht="10.5" customHeight="1" x14ac:dyDescent="0.25">
      <c r="A149" s="61"/>
      <c r="B149" s="3"/>
      <c r="C149" s="87"/>
      <c r="J149" s="1"/>
      <c r="K149" s="1"/>
      <c r="L149" s="3"/>
      <c r="M149" s="1"/>
      <c r="N149" s="1"/>
      <c r="O149" s="1"/>
      <c r="P149" s="1"/>
      <c r="Q149" s="3"/>
      <c r="R149" s="1"/>
      <c r="S149" s="1"/>
      <c r="T149" s="9"/>
      <c r="U149" s="1"/>
      <c r="V149" s="1"/>
      <c r="W149" s="1"/>
      <c r="X149" s="1"/>
      <c r="Y149" s="1"/>
      <c r="Z149" s="10"/>
      <c r="AA149" s="44"/>
      <c r="AB149" s="44"/>
      <c r="AC149" s="44"/>
      <c r="AD149" s="44"/>
    </row>
    <row r="150" spans="1:30" s="45" customFormat="1" ht="10.5" customHeight="1" x14ac:dyDescent="0.25">
      <c r="A150" s="61"/>
      <c r="B150" s="3"/>
      <c r="C150" s="87"/>
      <c r="J150" s="1"/>
      <c r="K150" s="1"/>
      <c r="L150" s="3"/>
      <c r="M150" s="1"/>
      <c r="N150" s="1"/>
      <c r="O150" s="1"/>
      <c r="P150" s="1"/>
      <c r="Q150" s="3"/>
      <c r="R150" s="1"/>
      <c r="S150" s="1"/>
      <c r="T150" s="9"/>
      <c r="U150" s="1"/>
      <c r="V150" s="1"/>
      <c r="W150" s="1"/>
      <c r="X150" s="1"/>
      <c r="Y150" s="1"/>
      <c r="Z150" s="10"/>
      <c r="AA150" s="44"/>
      <c r="AB150" s="44"/>
      <c r="AC150" s="44"/>
      <c r="AD150" s="44"/>
    </row>
    <row r="151" spans="1:30" s="45" customFormat="1" ht="10.5" customHeight="1" x14ac:dyDescent="0.25">
      <c r="A151" s="61"/>
      <c r="B151" s="3"/>
      <c r="C151" s="87"/>
      <c r="J151" s="1"/>
      <c r="K151" s="1"/>
      <c r="L151" s="3"/>
      <c r="M151" s="1"/>
      <c r="N151" s="1"/>
      <c r="O151" s="1"/>
      <c r="P151" s="1"/>
      <c r="Q151" s="3"/>
      <c r="R151" s="1"/>
      <c r="S151" s="1"/>
      <c r="T151" s="9"/>
      <c r="U151" s="1"/>
      <c r="V151" s="1"/>
      <c r="W151" s="1"/>
      <c r="X151" s="1"/>
      <c r="Y151" s="1"/>
      <c r="Z151" s="10"/>
      <c r="AA151" s="44"/>
      <c r="AB151" s="44"/>
      <c r="AC151" s="44"/>
      <c r="AD151" s="44"/>
    </row>
    <row r="152" spans="1:30" s="45" customFormat="1" ht="10.5" customHeight="1" x14ac:dyDescent="0.25">
      <c r="A152" s="61"/>
      <c r="B152" s="3"/>
      <c r="C152" s="87"/>
      <c r="J152" s="1"/>
      <c r="K152" s="1"/>
      <c r="L152" s="3"/>
      <c r="M152" s="1"/>
      <c r="N152" s="1"/>
      <c r="O152" s="1"/>
      <c r="P152" s="1"/>
      <c r="Q152" s="3"/>
      <c r="R152" s="1"/>
      <c r="S152" s="1"/>
      <c r="T152" s="9"/>
      <c r="U152" s="1"/>
      <c r="V152" s="1"/>
      <c r="W152" s="1"/>
      <c r="X152" s="1"/>
      <c r="Y152" s="1"/>
      <c r="Z152" s="10"/>
      <c r="AA152" s="44"/>
      <c r="AB152" s="44"/>
      <c r="AC152" s="44"/>
      <c r="AD152" s="44"/>
    </row>
    <row r="153" spans="1:30" s="45" customFormat="1" ht="10.5" customHeight="1" x14ac:dyDescent="0.25">
      <c r="A153" s="61"/>
      <c r="B153" s="3"/>
      <c r="C153" s="87"/>
      <c r="J153" s="1"/>
      <c r="K153" s="1"/>
      <c r="L153" s="3"/>
      <c r="M153" s="1"/>
      <c r="N153" s="1"/>
      <c r="O153" s="1"/>
      <c r="P153" s="1"/>
      <c r="Q153" s="3"/>
      <c r="R153" s="1"/>
      <c r="S153" s="1"/>
      <c r="T153" s="9"/>
      <c r="U153" s="1"/>
      <c r="V153" s="1"/>
      <c r="W153" s="1"/>
      <c r="X153" s="1"/>
      <c r="Y153" s="1"/>
      <c r="Z153" s="10"/>
      <c r="AA153" s="44"/>
      <c r="AB153" s="44"/>
      <c r="AC153" s="44"/>
      <c r="AD153" s="44"/>
    </row>
    <row r="154" spans="1:30" s="45" customFormat="1" ht="10.5" customHeight="1" x14ac:dyDescent="0.25">
      <c r="A154" s="61"/>
      <c r="B154" s="3"/>
      <c r="C154" s="87"/>
      <c r="J154" s="1"/>
      <c r="K154" s="1"/>
      <c r="L154" s="3"/>
      <c r="M154" s="1"/>
      <c r="N154" s="1"/>
      <c r="O154" s="1"/>
      <c r="P154" s="1"/>
      <c r="Q154" s="3"/>
      <c r="R154" s="1"/>
      <c r="S154" s="1"/>
      <c r="T154" s="9"/>
      <c r="U154" s="1"/>
      <c r="V154" s="1"/>
      <c r="W154" s="1"/>
      <c r="X154" s="1"/>
      <c r="Y154" s="1"/>
      <c r="Z154" s="10"/>
      <c r="AA154" s="44"/>
      <c r="AB154" s="44"/>
      <c r="AC154" s="44"/>
      <c r="AD154" s="44"/>
    </row>
    <row r="155" spans="1:30" s="45" customFormat="1" ht="10.5" customHeight="1" x14ac:dyDescent="0.25">
      <c r="A155" s="61"/>
      <c r="B155" s="3"/>
      <c r="C155" s="87"/>
      <c r="J155" s="1"/>
      <c r="K155" s="1"/>
      <c r="L155" s="3"/>
      <c r="M155" s="1"/>
      <c r="N155" s="1"/>
      <c r="O155" s="1"/>
      <c r="P155" s="1"/>
      <c r="Q155" s="3"/>
      <c r="R155" s="1"/>
      <c r="S155" s="1"/>
      <c r="T155" s="9"/>
      <c r="U155" s="1"/>
      <c r="V155" s="1"/>
      <c r="W155" s="1"/>
      <c r="X155" s="1"/>
      <c r="Y155" s="1"/>
      <c r="Z155" s="10"/>
      <c r="AA155" s="44"/>
      <c r="AB155" s="44"/>
      <c r="AC155" s="44"/>
      <c r="AD155" s="44"/>
    </row>
    <row r="156" spans="1:30" s="45" customFormat="1" ht="10.5" customHeight="1" x14ac:dyDescent="0.25">
      <c r="A156" s="61"/>
      <c r="B156" s="3"/>
      <c r="C156" s="87"/>
      <c r="J156" s="1"/>
      <c r="K156" s="1"/>
      <c r="L156" s="3"/>
      <c r="M156" s="1"/>
      <c r="N156" s="1"/>
      <c r="O156" s="1"/>
      <c r="P156" s="1"/>
      <c r="Q156" s="3"/>
      <c r="R156" s="1"/>
      <c r="S156" s="1"/>
      <c r="T156" s="9"/>
      <c r="U156" s="1"/>
      <c r="V156" s="1"/>
      <c r="W156" s="1"/>
      <c r="X156" s="1"/>
      <c r="Y156" s="1"/>
      <c r="Z156" s="10"/>
      <c r="AA156" s="44"/>
      <c r="AB156" s="44"/>
      <c r="AC156" s="44"/>
      <c r="AD156" s="44"/>
    </row>
    <row r="157" spans="1:30" s="45" customFormat="1" ht="10.5" customHeight="1" x14ac:dyDescent="0.25">
      <c r="A157" s="61"/>
      <c r="B157" s="3"/>
      <c r="C157" s="87"/>
      <c r="J157" s="1"/>
      <c r="K157" s="1"/>
      <c r="L157" s="3"/>
      <c r="M157" s="1"/>
      <c r="N157" s="1"/>
      <c r="O157" s="1"/>
      <c r="P157" s="1"/>
      <c r="Q157" s="3"/>
      <c r="R157" s="1"/>
      <c r="S157" s="1"/>
      <c r="T157" s="9"/>
      <c r="U157" s="1"/>
      <c r="V157" s="1"/>
      <c r="W157" s="1"/>
      <c r="X157" s="1"/>
      <c r="Y157" s="1"/>
      <c r="Z157" s="10"/>
      <c r="AA157" s="44"/>
      <c r="AB157" s="44"/>
      <c r="AC157" s="44"/>
      <c r="AD157" s="44"/>
    </row>
    <row r="158" spans="1:30" s="45" customFormat="1" ht="10.5" customHeight="1" x14ac:dyDescent="0.25">
      <c r="A158" s="61"/>
      <c r="B158" s="3"/>
      <c r="C158" s="87"/>
      <c r="J158" s="1"/>
      <c r="K158" s="1"/>
      <c r="L158" s="3"/>
      <c r="M158" s="1"/>
      <c r="N158" s="1"/>
      <c r="O158" s="1"/>
      <c r="P158" s="1"/>
      <c r="Q158" s="3"/>
      <c r="R158" s="1"/>
      <c r="S158" s="1"/>
      <c r="T158" s="9"/>
      <c r="U158" s="1"/>
      <c r="V158" s="1"/>
      <c r="W158" s="1"/>
      <c r="X158" s="1"/>
      <c r="Y158" s="1"/>
      <c r="Z158" s="10"/>
      <c r="AA158" s="44"/>
      <c r="AB158" s="44"/>
      <c r="AC158" s="44"/>
      <c r="AD158" s="44"/>
    </row>
    <row r="159" spans="1:30" s="45" customFormat="1" ht="10.5" customHeight="1" x14ac:dyDescent="0.25">
      <c r="A159" s="61"/>
      <c r="B159" s="3"/>
      <c r="C159" s="87"/>
      <c r="J159" s="1"/>
      <c r="K159" s="1"/>
      <c r="L159" s="3"/>
      <c r="M159" s="1"/>
      <c r="N159" s="1"/>
      <c r="O159" s="1"/>
      <c r="P159" s="1"/>
      <c r="Q159" s="3"/>
      <c r="R159" s="1"/>
      <c r="S159" s="1"/>
      <c r="T159" s="9"/>
      <c r="U159" s="1"/>
      <c r="V159" s="1"/>
      <c r="W159" s="1"/>
      <c r="X159" s="1"/>
      <c r="Y159" s="1"/>
      <c r="Z159" s="10"/>
      <c r="AA159" s="44"/>
      <c r="AB159" s="44"/>
      <c r="AC159" s="44"/>
      <c r="AD159" s="44"/>
    </row>
    <row r="160" spans="1:30" s="45" customFormat="1" ht="10.5" customHeight="1" x14ac:dyDescent="0.25">
      <c r="A160" s="61"/>
      <c r="B160" s="3"/>
      <c r="C160" s="87"/>
      <c r="J160" s="1"/>
      <c r="K160" s="1"/>
      <c r="L160" s="3"/>
      <c r="M160" s="1"/>
      <c r="N160" s="1"/>
      <c r="O160" s="1"/>
      <c r="P160" s="1"/>
      <c r="Q160" s="3"/>
      <c r="R160" s="1"/>
      <c r="S160" s="1"/>
      <c r="T160" s="9"/>
      <c r="U160" s="1"/>
      <c r="V160" s="1"/>
      <c r="W160" s="1"/>
      <c r="X160" s="1"/>
      <c r="Y160" s="1"/>
      <c r="Z160" s="10"/>
      <c r="AA160" s="44"/>
      <c r="AB160" s="44"/>
      <c r="AC160" s="44"/>
      <c r="AD160" s="44"/>
    </row>
    <row r="161" spans="1:30" s="45" customFormat="1" ht="10.5" customHeight="1" x14ac:dyDescent="0.25">
      <c r="A161" s="61"/>
      <c r="B161" s="3"/>
      <c r="C161" s="87"/>
      <c r="J161" s="1"/>
      <c r="K161" s="1"/>
      <c r="L161" s="3"/>
      <c r="M161" s="1"/>
      <c r="N161" s="1"/>
      <c r="O161" s="1"/>
      <c r="P161" s="1"/>
      <c r="Q161" s="3"/>
      <c r="R161" s="1"/>
      <c r="S161" s="1"/>
      <c r="T161" s="9"/>
      <c r="U161" s="1"/>
      <c r="V161" s="1"/>
      <c r="W161" s="1"/>
      <c r="X161" s="1"/>
      <c r="Y161" s="1"/>
      <c r="Z161" s="10"/>
      <c r="AA161" s="44"/>
      <c r="AB161" s="44"/>
      <c r="AC161" s="44"/>
      <c r="AD161" s="44"/>
    </row>
    <row r="162" spans="1:30" s="45" customFormat="1" ht="10.5" customHeight="1" x14ac:dyDescent="0.25">
      <c r="A162" s="61"/>
      <c r="B162" s="3"/>
      <c r="C162" s="87"/>
      <c r="J162" s="1"/>
      <c r="K162" s="1"/>
      <c r="L162" s="3"/>
      <c r="M162" s="1"/>
      <c r="N162" s="1"/>
      <c r="O162" s="1"/>
      <c r="P162" s="1"/>
      <c r="Q162" s="3"/>
      <c r="R162" s="1"/>
      <c r="S162" s="1"/>
      <c r="T162" s="9"/>
      <c r="U162" s="1"/>
      <c r="V162" s="1"/>
      <c r="W162" s="1"/>
      <c r="X162" s="1"/>
      <c r="Y162" s="1"/>
      <c r="Z162" s="10"/>
      <c r="AA162" s="44"/>
      <c r="AB162" s="44"/>
      <c r="AC162" s="44"/>
      <c r="AD162" s="44"/>
    </row>
    <row r="163" spans="1:30" s="45" customFormat="1" ht="10.5" customHeight="1" x14ac:dyDescent="0.25">
      <c r="A163" s="61"/>
      <c r="B163" s="3"/>
      <c r="C163" s="87"/>
      <c r="J163" s="1"/>
      <c r="K163" s="1"/>
      <c r="L163" s="3"/>
      <c r="M163" s="1"/>
      <c r="N163" s="1"/>
      <c r="O163" s="1"/>
      <c r="P163" s="1"/>
      <c r="Q163" s="3"/>
      <c r="R163" s="1"/>
      <c r="S163" s="1"/>
      <c r="T163" s="9"/>
      <c r="U163" s="1"/>
      <c r="V163" s="1"/>
      <c r="W163" s="1"/>
      <c r="X163" s="1"/>
      <c r="Y163" s="1"/>
      <c r="Z163" s="10"/>
      <c r="AA163" s="44"/>
      <c r="AB163" s="44"/>
      <c r="AC163" s="44"/>
      <c r="AD163" s="44"/>
    </row>
    <row r="164" spans="1:30" s="45" customFormat="1" ht="10.5" customHeight="1" x14ac:dyDescent="0.25">
      <c r="A164" s="61"/>
      <c r="B164" s="3"/>
      <c r="C164" s="87"/>
      <c r="J164" s="1"/>
      <c r="K164" s="1"/>
      <c r="L164" s="3"/>
      <c r="M164" s="1"/>
      <c r="N164" s="1"/>
      <c r="O164" s="1"/>
      <c r="P164" s="1"/>
      <c r="Q164" s="3"/>
      <c r="R164" s="1"/>
      <c r="S164" s="1"/>
      <c r="T164" s="9"/>
      <c r="U164" s="1"/>
      <c r="V164" s="1"/>
      <c r="W164" s="1"/>
      <c r="X164" s="1"/>
      <c r="Y164" s="1"/>
      <c r="Z164" s="10"/>
      <c r="AA164" s="44"/>
      <c r="AB164" s="44"/>
      <c r="AC164" s="44"/>
      <c r="AD164" s="44"/>
    </row>
    <row r="165" spans="1:30" s="45" customFormat="1" ht="10.5" customHeight="1" x14ac:dyDescent="0.25">
      <c r="A165" s="61"/>
      <c r="B165" s="3"/>
      <c r="C165" s="87"/>
      <c r="J165" s="1"/>
      <c r="K165" s="1"/>
      <c r="L165" s="3"/>
      <c r="M165" s="1"/>
      <c r="N165" s="1"/>
      <c r="O165" s="1"/>
      <c r="P165" s="1"/>
      <c r="Q165" s="3"/>
      <c r="R165" s="1"/>
      <c r="S165" s="1"/>
      <c r="T165" s="9"/>
      <c r="U165" s="1"/>
      <c r="V165" s="1"/>
      <c r="W165" s="1"/>
      <c r="X165" s="1"/>
      <c r="Y165" s="1"/>
      <c r="Z165" s="10"/>
      <c r="AA165" s="44"/>
      <c r="AB165" s="44"/>
      <c r="AC165" s="44"/>
      <c r="AD165" s="44"/>
    </row>
    <row r="166" spans="1:30" s="45" customFormat="1" ht="10.5" customHeight="1" x14ac:dyDescent="0.25">
      <c r="A166" s="61"/>
      <c r="B166" s="3"/>
      <c r="C166" s="87"/>
      <c r="J166" s="1"/>
      <c r="K166" s="1"/>
      <c r="L166" s="3"/>
      <c r="M166" s="1"/>
      <c r="N166" s="1"/>
      <c r="O166" s="1"/>
      <c r="P166" s="1"/>
      <c r="Q166" s="3"/>
      <c r="R166" s="1"/>
      <c r="S166" s="1"/>
      <c r="T166" s="9"/>
      <c r="U166" s="1"/>
      <c r="V166" s="1"/>
      <c r="W166" s="1"/>
      <c r="X166" s="1"/>
      <c r="Y166" s="1"/>
      <c r="Z166" s="10"/>
      <c r="AA166" s="44"/>
      <c r="AB166" s="44"/>
      <c r="AC166" s="44"/>
      <c r="AD166" s="44"/>
    </row>
    <row r="167" spans="1:30" s="45" customFormat="1" ht="10.5" customHeight="1" x14ac:dyDescent="0.25">
      <c r="A167" s="61"/>
      <c r="B167" s="3"/>
      <c r="C167" s="87"/>
      <c r="J167" s="1"/>
      <c r="K167" s="1"/>
      <c r="L167" s="3"/>
      <c r="M167" s="1"/>
      <c r="N167" s="1"/>
      <c r="O167" s="1"/>
      <c r="P167" s="1"/>
      <c r="Q167" s="3"/>
      <c r="R167" s="1"/>
      <c r="S167" s="1"/>
      <c r="T167" s="9"/>
      <c r="U167" s="1"/>
      <c r="V167" s="1"/>
      <c r="W167" s="1"/>
      <c r="X167" s="1"/>
      <c r="Y167" s="1"/>
      <c r="Z167" s="10"/>
      <c r="AA167" s="44"/>
      <c r="AB167" s="44"/>
      <c r="AC167" s="44"/>
      <c r="AD167" s="44"/>
    </row>
    <row r="168" spans="1:30" s="45" customFormat="1" ht="10.5" customHeight="1" x14ac:dyDescent="0.25">
      <c r="A168" s="61"/>
      <c r="B168" s="3"/>
      <c r="C168" s="87"/>
      <c r="J168" s="1"/>
      <c r="K168" s="1"/>
      <c r="L168" s="3"/>
      <c r="M168" s="1"/>
      <c r="N168" s="1"/>
      <c r="O168" s="1"/>
      <c r="P168" s="1"/>
      <c r="Q168" s="3"/>
      <c r="R168" s="1"/>
      <c r="S168" s="1"/>
      <c r="T168" s="9"/>
      <c r="U168" s="1"/>
      <c r="V168" s="1"/>
      <c r="W168" s="1"/>
      <c r="X168" s="1"/>
      <c r="Y168" s="1"/>
      <c r="Z168" s="10"/>
      <c r="AA168" s="44"/>
      <c r="AB168" s="44"/>
      <c r="AC168" s="44"/>
      <c r="AD168" s="44"/>
    </row>
    <row r="169" spans="1:30" s="45" customFormat="1" ht="10.5" customHeight="1" x14ac:dyDescent="0.25">
      <c r="A169" s="61"/>
      <c r="B169" s="3"/>
      <c r="C169" s="87"/>
      <c r="J169" s="1"/>
      <c r="K169" s="1"/>
      <c r="L169" s="3"/>
      <c r="M169" s="1"/>
      <c r="N169" s="1"/>
      <c r="O169" s="1"/>
      <c r="P169" s="1"/>
      <c r="Q169" s="3"/>
      <c r="R169" s="1"/>
      <c r="S169" s="1"/>
      <c r="T169" s="9"/>
      <c r="U169" s="1"/>
      <c r="V169" s="1"/>
      <c r="W169" s="1"/>
      <c r="X169" s="1"/>
      <c r="Y169" s="1"/>
      <c r="Z169" s="10"/>
      <c r="AA169" s="44"/>
      <c r="AB169" s="44"/>
      <c r="AC169" s="44"/>
      <c r="AD169" s="44"/>
    </row>
    <row r="170" spans="1:30" s="45" customFormat="1" ht="10.5" customHeight="1" x14ac:dyDescent="0.25">
      <c r="A170" s="61"/>
      <c r="B170" s="3"/>
      <c r="C170" s="87"/>
      <c r="J170" s="1"/>
      <c r="K170" s="1"/>
      <c r="L170" s="3"/>
      <c r="M170" s="1"/>
      <c r="N170" s="1"/>
      <c r="O170" s="1"/>
      <c r="P170" s="1"/>
      <c r="Q170" s="3"/>
      <c r="R170" s="1"/>
      <c r="S170" s="1"/>
      <c r="T170" s="9"/>
      <c r="U170" s="1"/>
      <c r="V170" s="1"/>
      <c r="W170" s="1"/>
      <c r="X170" s="1"/>
      <c r="Y170" s="1"/>
      <c r="Z170" s="10"/>
      <c r="AA170" s="44"/>
      <c r="AB170" s="44"/>
      <c r="AC170" s="44"/>
      <c r="AD170" s="44"/>
    </row>
    <row r="171" spans="1:30" s="45" customFormat="1" ht="10.5" customHeight="1" x14ac:dyDescent="0.25">
      <c r="A171" s="61"/>
      <c r="B171" s="3"/>
      <c r="C171" s="87"/>
      <c r="J171" s="1"/>
      <c r="K171" s="1"/>
      <c r="L171" s="3"/>
      <c r="M171" s="1"/>
      <c r="N171" s="1"/>
      <c r="O171" s="1"/>
      <c r="P171" s="1"/>
      <c r="Q171" s="3"/>
      <c r="R171" s="1"/>
      <c r="S171" s="1"/>
      <c r="T171" s="9"/>
      <c r="U171" s="1"/>
      <c r="V171" s="1"/>
      <c r="W171" s="1"/>
      <c r="X171" s="1"/>
      <c r="Y171" s="1"/>
      <c r="Z171" s="10"/>
      <c r="AA171" s="44"/>
      <c r="AB171" s="44"/>
      <c r="AC171" s="44"/>
      <c r="AD171" s="44"/>
    </row>
    <row r="172" spans="1:30" s="45" customFormat="1" ht="10.5" customHeight="1" x14ac:dyDescent="0.25">
      <c r="A172" s="61"/>
      <c r="B172" s="3"/>
      <c r="C172" s="87"/>
      <c r="J172" s="1"/>
      <c r="K172" s="1"/>
      <c r="L172" s="3"/>
      <c r="M172" s="1"/>
      <c r="N172" s="1"/>
      <c r="O172" s="1"/>
      <c r="P172" s="1"/>
      <c r="Q172" s="3"/>
      <c r="R172" s="1"/>
      <c r="S172" s="1"/>
      <c r="T172" s="9"/>
      <c r="U172" s="1"/>
      <c r="V172" s="1"/>
      <c r="W172" s="1"/>
      <c r="X172" s="1"/>
      <c r="Y172" s="1"/>
      <c r="Z172" s="10"/>
      <c r="AA172" s="44"/>
      <c r="AB172" s="44"/>
      <c r="AC172" s="44"/>
      <c r="AD172" s="44"/>
    </row>
    <row r="173" spans="1:30" s="45" customFormat="1" ht="10.5" customHeight="1" x14ac:dyDescent="0.25">
      <c r="A173" s="61"/>
      <c r="B173" s="3"/>
      <c r="C173" s="87"/>
      <c r="J173" s="1"/>
      <c r="K173" s="1"/>
      <c r="L173" s="3"/>
      <c r="M173" s="1"/>
      <c r="N173" s="1"/>
      <c r="O173" s="1"/>
      <c r="P173" s="1"/>
      <c r="Q173" s="3"/>
      <c r="R173" s="1"/>
      <c r="S173" s="1"/>
      <c r="T173" s="9"/>
      <c r="U173" s="1"/>
      <c r="V173" s="1"/>
      <c r="W173" s="1"/>
      <c r="X173" s="1"/>
      <c r="Y173" s="1"/>
      <c r="Z173" s="10"/>
      <c r="AA173" s="44"/>
      <c r="AB173" s="44"/>
      <c r="AC173" s="44"/>
      <c r="AD173" s="44"/>
    </row>
    <row r="174" spans="1:30" s="45" customFormat="1" ht="10.5" customHeight="1" x14ac:dyDescent="0.25">
      <c r="A174" s="61"/>
      <c r="B174" s="3"/>
      <c r="C174" s="87"/>
      <c r="J174" s="1"/>
      <c r="K174" s="1"/>
      <c r="L174" s="3"/>
      <c r="M174" s="1"/>
      <c r="N174" s="1"/>
      <c r="O174" s="1"/>
      <c r="P174" s="1"/>
      <c r="Q174" s="3"/>
      <c r="R174" s="1"/>
      <c r="S174" s="1"/>
      <c r="T174" s="9"/>
      <c r="U174" s="1"/>
      <c r="V174" s="1"/>
      <c r="W174" s="1"/>
      <c r="X174" s="1"/>
      <c r="Y174" s="1"/>
      <c r="Z174" s="10"/>
      <c r="AA174" s="44"/>
      <c r="AB174" s="44"/>
      <c r="AC174" s="44"/>
      <c r="AD174" s="44"/>
    </row>
    <row r="175" spans="1:30" s="45" customFormat="1" ht="10.5" customHeight="1" x14ac:dyDescent="0.25">
      <c r="A175" s="61"/>
      <c r="B175" s="3"/>
      <c r="C175" s="87"/>
      <c r="J175" s="1"/>
      <c r="K175" s="1"/>
      <c r="L175" s="3"/>
      <c r="M175" s="1"/>
      <c r="N175" s="1"/>
      <c r="O175" s="1"/>
      <c r="P175" s="1"/>
      <c r="Q175" s="3"/>
      <c r="R175" s="1"/>
      <c r="S175" s="1"/>
      <c r="T175" s="9"/>
      <c r="U175" s="1"/>
      <c r="V175" s="1"/>
      <c r="W175" s="1"/>
      <c r="X175" s="1"/>
      <c r="Y175" s="1"/>
      <c r="Z175" s="10"/>
      <c r="AA175" s="44"/>
      <c r="AB175" s="44"/>
      <c r="AC175" s="44"/>
      <c r="AD175" s="44"/>
    </row>
    <row r="176" spans="1:30" s="45" customFormat="1" ht="10.5" customHeight="1" x14ac:dyDescent="0.25">
      <c r="A176" s="61"/>
      <c r="B176" s="3"/>
      <c r="C176" s="87"/>
      <c r="J176" s="1"/>
      <c r="K176" s="1"/>
      <c r="L176" s="3"/>
      <c r="M176" s="1"/>
      <c r="N176" s="1"/>
      <c r="O176" s="1"/>
      <c r="P176" s="1"/>
      <c r="Q176" s="3"/>
      <c r="R176" s="1"/>
      <c r="S176" s="1"/>
      <c r="T176" s="9"/>
      <c r="U176" s="1"/>
      <c r="V176" s="1"/>
      <c r="W176" s="1"/>
      <c r="X176" s="1"/>
      <c r="Y176" s="1"/>
      <c r="Z176" s="10"/>
      <c r="AA176" s="44"/>
      <c r="AB176" s="44"/>
      <c r="AC176" s="44"/>
      <c r="AD176" s="44"/>
    </row>
    <row r="177" spans="1:30" s="45" customFormat="1" ht="10.5" customHeight="1" x14ac:dyDescent="0.25">
      <c r="A177" s="61"/>
      <c r="B177" s="3"/>
      <c r="C177" s="87"/>
      <c r="J177" s="1"/>
      <c r="K177" s="1"/>
      <c r="L177" s="3"/>
      <c r="M177" s="1"/>
      <c r="N177" s="1"/>
      <c r="O177" s="1"/>
      <c r="P177" s="1"/>
      <c r="Q177" s="3"/>
      <c r="R177" s="1"/>
      <c r="S177" s="1"/>
      <c r="T177" s="9"/>
      <c r="U177" s="1"/>
      <c r="V177" s="1"/>
      <c r="W177" s="1"/>
      <c r="X177" s="1"/>
      <c r="Y177" s="1"/>
      <c r="Z177" s="10"/>
      <c r="AA177" s="44"/>
      <c r="AB177" s="44"/>
      <c r="AC177" s="44"/>
      <c r="AD177" s="44"/>
    </row>
    <row r="178" spans="1:30" s="45" customFormat="1" ht="10.5" customHeight="1" x14ac:dyDescent="0.25">
      <c r="A178" s="61"/>
      <c r="B178" s="3"/>
      <c r="C178" s="87"/>
      <c r="J178" s="1"/>
      <c r="K178" s="1"/>
      <c r="L178" s="3"/>
      <c r="M178" s="1"/>
      <c r="N178" s="1"/>
      <c r="O178" s="1"/>
      <c r="P178" s="1"/>
      <c r="Q178" s="3"/>
      <c r="R178" s="1"/>
      <c r="S178" s="1"/>
      <c r="T178" s="9"/>
      <c r="U178" s="1"/>
      <c r="V178" s="1"/>
      <c r="W178" s="1"/>
      <c r="X178" s="1"/>
      <c r="Y178" s="1"/>
      <c r="Z178" s="10"/>
      <c r="AA178" s="44"/>
      <c r="AB178" s="44"/>
      <c r="AC178" s="44"/>
      <c r="AD178" s="44"/>
    </row>
    <row r="179" spans="1:30" s="45" customFormat="1" ht="10.5" customHeight="1" x14ac:dyDescent="0.25">
      <c r="A179" s="61"/>
      <c r="B179" s="3"/>
      <c r="C179" s="87"/>
      <c r="J179" s="1"/>
      <c r="K179" s="1"/>
      <c r="L179" s="3"/>
      <c r="M179" s="1"/>
      <c r="N179" s="1"/>
      <c r="O179" s="1"/>
      <c r="P179" s="1"/>
      <c r="Q179" s="3"/>
      <c r="R179" s="1"/>
      <c r="S179" s="1"/>
      <c r="T179" s="9"/>
      <c r="U179" s="1"/>
      <c r="V179" s="1"/>
      <c r="W179" s="1"/>
      <c r="X179" s="1"/>
      <c r="Y179" s="1"/>
      <c r="Z179" s="10"/>
      <c r="AA179" s="44"/>
      <c r="AB179" s="44"/>
      <c r="AC179" s="44"/>
      <c r="AD179" s="44"/>
    </row>
    <row r="180" spans="1:30" s="45" customFormat="1" ht="10.5" customHeight="1" x14ac:dyDescent="0.25">
      <c r="A180" s="61"/>
      <c r="B180" s="3"/>
      <c r="C180" s="87"/>
      <c r="J180" s="1"/>
      <c r="K180" s="1"/>
      <c r="L180" s="3"/>
      <c r="M180" s="1"/>
      <c r="N180" s="1"/>
      <c r="O180" s="1"/>
      <c r="P180" s="1"/>
      <c r="Q180" s="3"/>
      <c r="R180" s="1"/>
      <c r="S180" s="1"/>
      <c r="T180" s="9"/>
      <c r="U180" s="1"/>
      <c r="V180" s="1"/>
      <c r="W180" s="1"/>
      <c r="X180" s="1"/>
      <c r="Y180" s="1"/>
      <c r="Z180" s="10"/>
      <c r="AA180" s="44"/>
      <c r="AB180" s="44"/>
      <c r="AC180" s="44"/>
      <c r="AD180" s="44"/>
    </row>
    <row r="181" spans="1:30" s="45" customFormat="1" ht="10.5" customHeight="1" x14ac:dyDescent="0.25">
      <c r="A181" s="61"/>
      <c r="B181" s="3"/>
      <c r="C181" s="87"/>
      <c r="J181" s="1"/>
      <c r="K181" s="1"/>
      <c r="L181" s="3"/>
      <c r="M181" s="1"/>
      <c r="N181" s="1"/>
      <c r="O181" s="1"/>
      <c r="P181" s="1"/>
      <c r="Q181" s="3"/>
      <c r="R181" s="1"/>
      <c r="S181" s="1"/>
      <c r="T181" s="9"/>
      <c r="U181" s="1"/>
      <c r="V181" s="1"/>
      <c r="W181" s="1"/>
      <c r="X181" s="1"/>
      <c r="Y181" s="1"/>
      <c r="Z181" s="10"/>
      <c r="AA181" s="44"/>
      <c r="AB181" s="44"/>
      <c r="AC181" s="44"/>
      <c r="AD181" s="44"/>
    </row>
    <row r="182" spans="1:30" s="45" customFormat="1" ht="10.5" customHeight="1" x14ac:dyDescent="0.25">
      <c r="A182" s="61"/>
      <c r="B182" s="3"/>
      <c r="C182" s="87"/>
      <c r="J182" s="1"/>
      <c r="K182" s="1"/>
      <c r="L182" s="3"/>
      <c r="M182" s="1"/>
      <c r="N182" s="1"/>
      <c r="O182" s="1"/>
      <c r="P182" s="1"/>
      <c r="Q182" s="3"/>
      <c r="R182" s="1"/>
      <c r="S182" s="1"/>
      <c r="T182" s="9"/>
      <c r="U182" s="1"/>
      <c r="V182" s="1"/>
      <c r="W182" s="1"/>
      <c r="X182" s="1"/>
      <c r="Y182" s="1"/>
      <c r="Z182" s="10"/>
      <c r="AA182" s="44"/>
      <c r="AB182" s="44"/>
      <c r="AC182" s="44"/>
      <c r="AD182" s="44"/>
    </row>
    <row r="183" spans="1:30" s="45" customFormat="1" ht="10.5" customHeight="1" x14ac:dyDescent="0.25">
      <c r="A183" s="61"/>
      <c r="B183" s="3"/>
      <c r="C183" s="87"/>
      <c r="J183" s="1"/>
      <c r="K183" s="1"/>
      <c r="L183" s="3"/>
      <c r="M183" s="1"/>
      <c r="N183" s="1"/>
      <c r="O183" s="1"/>
      <c r="P183" s="1"/>
      <c r="Q183" s="3"/>
      <c r="R183" s="1"/>
      <c r="S183" s="1"/>
      <c r="T183" s="9"/>
      <c r="U183" s="1"/>
      <c r="V183" s="1"/>
      <c r="W183" s="1"/>
      <c r="X183" s="1"/>
      <c r="Y183" s="1"/>
      <c r="Z183" s="10"/>
      <c r="AA183" s="44"/>
      <c r="AB183" s="44"/>
      <c r="AC183" s="44"/>
      <c r="AD183" s="44"/>
    </row>
    <row r="184" spans="1:30" s="45" customFormat="1" ht="10.5" customHeight="1" x14ac:dyDescent="0.25">
      <c r="A184" s="61"/>
      <c r="B184" s="3"/>
      <c r="C184" s="87"/>
      <c r="J184" s="1"/>
      <c r="K184" s="1"/>
      <c r="L184" s="3"/>
      <c r="M184" s="1"/>
      <c r="N184" s="1"/>
      <c r="O184" s="1"/>
      <c r="P184" s="1"/>
      <c r="Q184" s="3"/>
      <c r="R184" s="1"/>
      <c r="S184" s="1"/>
      <c r="T184" s="9"/>
      <c r="U184" s="1"/>
      <c r="V184" s="1"/>
      <c r="W184" s="1"/>
      <c r="X184" s="1"/>
      <c r="Y184" s="1"/>
      <c r="Z184" s="10"/>
      <c r="AA184" s="44"/>
      <c r="AB184" s="44"/>
      <c r="AC184" s="44"/>
      <c r="AD184" s="44"/>
    </row>
    <row r="185" spans="1:30" s="45" customFormat="1" ht="10.5" customHeight="1" x14ac:dyDescent="0.25">
      <c r="A185" s="61"/>
      <c r="B185" s="3"/>
      <c r="C185" s="87"/>
      <c r="J185" s="1"/>
      <c r="K185" s="1"/>
      <c r="L185" s="3"/>
      <c r="M185" s="1"/>
      <c r="N185" s="1"/>
      <c r="O185" s="1"/>
      <c r="P185" s="1"/>
      <c r="Q185" s="3"/>
      <c r="R185" s="1"/>
      <c r="S185" s="1"/>
      <c r="T185" s="9"/>
      <c r="U185" s="1"/>
      <c r="V185" s="1"/>
      <c r="W185" s="1"/>
      <c r="X185" s="1"/>
      <c r="Y185" s="1"/>
      <c r="Z185" s="10"/>
      <c r="AA185" s="44"/>
      <c r="AB185" s="44"/>
      <c r="AC185" s="44"/>
      <c r="AD185" s="44"/>
    </row>
    <row r="186" spans="1:30" s="45" customFormat="1" ht="10.5" customHeight="1" x14ac:dyDescent="0.25">
      <c r="A186" s="61"/>
      <c r="B186" s="3"/>
      <c r="C186" s="87"/>
      <c r="J186" s="1"/>
      <c r="K186" s="1"/>
      <c r="L186" s="3"/>
      <c r="M186" s="1"/>
      <c r="N186" s="1"/>
      <c r="O186" s="1"/>
      <c r="P186" s="1"/>
      <c r="Q186" s="3"/>
      <c r="R186" s="1"/>
      <c r="S186" s="1"/>
      <c r="T186" s="9"/>
      <c r="U186" s="1"/>
      <c r="V186" s="1"/>
      <c r="W186" s="1"/>
      <c r="X186" s="1"/>
      <c r="Y186" s="1"/>
      <c r="Z186" s="10"/>
      <c r="AA186" s="44"/>
      <c r="AB186" s="44"/>
      <c r="AC186" s="44"/>
      <c r="AD186" s="44"/>
    </row>
    <row r="187" spans="1:30" s="45" customFormat="1" ht="10.5" customHeight="1" x14ac:dyDescent="0.25">
      <c r="A187" s="61"/>
      <c r="B187" s="3"/>
      <c r="C187" s="87"/>
      <c r="J187" s="1"/>
      <c r="K187" s="1"/>
      <c r="L187" s="3"/>
      <c r="M187" s="1"/>
      <c r="N187" s="1"/>
      <c r="O187" s="1"/>
      <c r="P187" s="1"/>
      <c r="Q187" s="3"/>
      <c r="R187" s="1"/>
      <c r="S187" s="1"/>
      <c r="T187" s="9"/>
      <c r="U187" s="1"/>
      <c r="V187" s="1"/>
      <c r="W187" s="1"/>
      <c r="X187" s="1"/>
      <c r="Y187" s="1"/>
      <c r="Z187" s="10"/>
      <c r="AA187" s="44"/>
      <c r="AB187" s="44"/>
      <c r="AC187" s="44"/>
      <c r="AD187" s="44"/>
    </row>
    <row r="188" spans="1:30" s="45" customFormat="1" ht="10.5" customHeight="1" x14ac:dyDescent="0.25">
      <c r="A188" s="61"/>
      <c r="B188" s="3"/>
      <c r="C188" s="87"/>
      <c r="J188" s="1"/>
      <c r="K188" s="1"/>
      <c r="L188" s="3"/>
      <c r="M188" s="1"/>
      <c r="N188" s="1"/>
      <c r="O188" s="1"/>
      <c r="P188" s="1"/>
      <c r="Q188" s="3"/>
      <c r="R188" s="1"/>
      <c r="S188" s="1"/>
      <c r="T188" s="9"/>
      <c r="U188" s="1"/>
      <c r="V188" s="1"/>
      <c r="W188" s="1"/>
      <c r="X188" s="1"/>
      <c r="Y188" s="1"/>
      <c r="Z188" s="10"/>
      <c r="AA188" s="44"/>
      <c r="AB188" s="44"/>
      <c r="AC188" s="44"/>
      <c r="AD188" s="44"/>
    </row>
    <row r="189" spans="1:30" s="45" customFormat="1" ht="10.5" customHeight="1" x14ac:dyDescent="0.25">
      <c r="A189" s="61"/>
      <c r="B189" s="3"/>
      <c r="C189" s="87"/>
      <c r="J189" s="1"/>
      <c r="K189" s="1"/>
      <c r="L189" s="3"/>
      <c r="M189" s="1"/>
      <c r="N189" s="1"/>
      <c r="O189" s="1"/>
      <c r="P189" s="1"/>
      <c r="Q189" s="3"/>
      <c r="R189" s="1"/>
      <c r="S189" s="1"/>
      <c r="T189" s="9"/>
      <c r="U189" s="1"/>
      <c r="V189" s="1"/>
      <c r="W189" s="1"/>
      <c r="X189" s="1"/>
      <c r="Y189" s="1"/>
      <c r="Z189" s="10"/>
      <c r="AA189" s="44"/>
      <c r="AB189" s="44"/>
      <c r="AC189" s="44"/>
      <c r="AD189" s="44"/>
    </row>
    <row r="190" spans="1:30" s="45" customFormat="1" ht="10.5" customHeight="1" x14ac:dyDescent="0.25">
      <c r="A190" s="61"/>
      <c r="B190" s="3"/>
      <c r="C190" s="87"/>
      <c r="J190" s="1"/>
      <c r="K190" s="1"/>
      <c r="L190" s="3"/>
      <c r="M190" s="1"/>
      <c r="N190" s="1"/>
      <c r="O190" s="1"/>
      <c r="P190" s="1"/>
      <c r="Q190" s="3"/>
      <c r="R190" s="1"/>
      <c r="S190" s="1"/>
      <c r="T190" s="9"/>
      <c r="U190" s="1"/>
      <c r="V190" s="1"/>
      <c r="W190" s="1"/>
      <c r="X190" s="1"/>
      <c r="Y190" s="1"/>
      <c r="Z190" s="10"/>
      <c r="AA190" s="44"/>
      <c r="AB190" s="44"/>
      <c r="AC190" s="44"/>
      <c r="AD190" s="44"/>
    </row>
    <row r="191" spans="1:30" s="45" customFormat="1" ht="10.5" customHeight="1" x14ac:dyDescent="0.25">
      <c r="A191" s="61"/>
      <c r="B191" s="3"/>
      <c r="C191" s="87"/>
      <c r="J191" s="1"/>
      <c r="K191" s="1"/>
      <c r="L191" s="3"/>
      <c r="M191" s="1"/>
      <c r="N191" s="1"/>
      <c r="O191" s="1"/>
      <c r="P191" s="1"/>
      <c r="Q191" s="3"/>
      <c r="R191" s="1"/>
      <c r="S191" s="1"/>
      <c r="T191" s="9"/>
      <c r="U191" s="1"/>
      <c r="V191" s="1"/>
      <c r="W191" s="1"/>
      <c r="X191" s="1"/>
      <c r="Y191" s="1"/>
      <c r="Z191" s="10"/>
      <c r="AA191" s="44"/>
      <c r="AB191" s="44"/>
      <c r="AC191" s="44"/>
      <c r="AD191" s="44"/>
    </row>
    <row r="192" spans="1:30" s="45" customFormat="1" ht="10.5" customHeight="1" x14ac:dyDescent="0.25">
      <c r="A192" s="61"/>
      <c r="B192" s="3"/>
      <c r="C192" s="87"/>
      <c r="J192" s="1"/>
      <c r="K192" s="1"/>
      <c r="L192" s="3"/>
      <c r="M192" s="1"/>
      <c r="N192" s="1"/>
      <c r="O192" s="1"/>
      <c r="P192" s="1"/>
      <c r="Q192" s="3"/>
      <c r="R192" s="1"/>
      <c r="S192" s="1"/>
      <c r="T192" s="9"/>
      <c r="U192" s="1"/>
      <c r="V192" s="1"/>
      <c r="W192" s="1"/>
      <c r="X192" s="1"/>
      <c r="Y192" s="1"/>
      <c r="Z192" s="10"/>
      <c r="AA192" s="44"/>
      <c r="AB192" s="44"/>
      <c r="AC192" s="44"/>
      <c r="AD192" s="44"/>
    </row>
    <row r="193" spans="1:30" s="45" customFormat="1" ht="10.5" customHeight="1" x14ac:dyDescent="0.25">
      <c r="A193" s="61"/>
      <c r="B193" s="3"/>
      <c r="C193" s="87"/>
      <c r="J193" s="1"/>
      <c r="K193" s="1"/>
      <c r="L193" s="3"/>
      <c r="M193" s="1"/>
      <c r="N193" s="1"/>
      <c r="O193" s="1"/>
      <c r="P193" s="1"/>
      <c r="Q193" s="3"/>
      <c r="R193" s="1"/>
      <c r="S193" s="1"/>
      <c r="T193" s="9"/>
      <c r="U193" s="1"/>
      <c r="V193" s="1"/>
      <c r="W193" s="1"/>
      <c r="X193" s="1"/>
      <c r="Y193" s="1"/>
      <c r="Z193" s="10"/>
      <c r="AA193" s="44"/>
      <c r="AB193" s="44"/>
      <c r="AC193" s="44"/>
      <c r="AD193" s="44"/>
    </row>
    <row r="194" spans="1:30" s="45" customFormat="1" ht="10.5" customHeight="1" x14ac:dyDescent="0.25">
      <c r="A194" s="61"/>
      <c r="B194" s="3"/>
      <c r="C194" s="87"/>
      <c r="J194" s="1"/>
      <c r="K194" s="1"/>
      <c r="L194" s="3"/>
      <c r="M194" s="1"/>
      <c r="N194" s="1"/>
      <c r="O194" s="1"/>
      <c r="P194" s="1"/>
      <c r="Q194" s="3"/>
      <c r="R194" s="1"/>
      <c r="S194" s="1"/>
      <c r="T194" s="9"/>
      <c r="U194" s="1"/>
      <c r="V194" s="1"/>
      <c r="W194" s="1"/>
      <c r="X194" s="1"/>
      <c r="Y194" s="1"/>
      <c r="Z194" s="10"/>
      <c r="AA194" s="44"/>
      <c r="AB194" s="44"/>
      <c r="AC194" s="44"/>
      <c r="AD194" s="44"/>
    </row>
    <row r="195" spans="1:30" s="45" customFormat="1" ht="10.5" customHeight="1" x14ac:dyDescent="0.25">
      <c r="A195" s="61"/>
      <c r="B195" s="3"/>
      <c r="C195" s="87"/>
      <c r="J195" s="1"/>
      <c r="K195" s="1"/>
      <c r="L195" s="3"/>
      <c r="M195" s="1"/>
      <c r="N195" s="1"/>
      <c r="O195" s="1"/>
      <c r="P195" s="1"/>
      <c r="Q195" s="3"/>
      <c r="R195" s="1"/>
      <c r="S195" s="1"/>
      <c r="T195" s="9"/>
      <c r="U195" s="1"/>
      <c r="V195" s="1"/>
      <c r="W195" s="1"/>
      <c r="X195" s="1"/>
      <c r="Y195" s="1"/>
      <c r="Z195" s="10"/>
      <c r="AA195" s="44"/>
      <c r="AB195" s="44"/>
      <c r="AC195" s="44"/>
      <c r="AD195" s="44"/>
    </row>
    <row r="196" spans="1:30" s="45" customFormat="1" ht="10.5" customHeight="1" x14ac:dyDescent="0.25">
      <c r="A196" s="61"/>
      <c r="B196" s="3"/>
      <c r="C196" s="87"/>
      <c r="J196" s="1"/>
      <c r="K196" s="1"/>
      <c r="L196" s="3"/>
      <c r="M196" s="1"/>
      <c r="N196" s="1"/>
      <c r="O196" s="1"/>
      <c r="P196" s="1"/>
      <c r="Q196" s="3"/>
      <c r="R196" s="1"/>
      <c r="S196" s="1"/>
      <c r="T196" s="9"/>
      <c r="U196" s="1"/>
      <c r="V196" s="1"/>
      <c r="W196" s="1"/>
      <c r="X196" s="1"/>
      <c r="Y196" s="1"/>
      <c r="Z196" s="10"/>
      <c r="AA196" s="44"/>
      <c r="AB196" s="44"/>
      <c r="AC196" s="44"/>
      <c r="AD196" s="44"/>
    </row>
    <row r="197" spans="1:30" s="45" customFormat="1" ht="10.5" customHeight="1" x14ac:dyDescent="0.25">
      <c r="A197" s="61"/>
      <c r="B197" s="3"/>
      <c r="C197" s="87"/>
      <c r="J197" s="1"/>
      <c r="K197" s="1"/>
      <c r="L197" s="3"/>
      <c r="M197" s="1"/>
      <c r="N197" s="1"/>
      <c r="O197" s="1"/>
      <c r="P197" s="1"/>
      <c r="Q197" s="3"/>
      <c r="R197" s="1"/>
      <c r="S197" s="1"/>
      <c r="T197" s="9"/>
      <c r="U197" s="1"/>
      <c r="V197" s="1"/>
      <c r="W197" s="1"/>
      <c r="X197" s="1"/>
      <c r="Y197" s="1"/>
      <c r="Z197" s="10"/>
      <c r="AA197" s="44"/>
      <c r="AB197" s="44"/>
      <c r="AC197" s="44"/>
      <c r="AD197" s="44"/>
    </row>
    <row r="198" spans="1:30" s="45" customFormat="1" ht="10.5" customHeight="1" x14ac:dyDescent="0.25">
      <c r="A198" s="61"/>
      <c r="B198" s="3"/>
      <c r="C198" s="87"/>
      <c r="J198" s="1"/>
      <c r="K198" s="1"/>
      <c r="L198" s="3"/>
      <c r="M198" s="1"/>
      <c r="N198" s="1"/>
      <c r="O198" s="1"/>
      <c r="P198" s="1"/>
      <c r="Q198" s="3"/>
      <c r="R198" s="1"/>
      <c r="S198" s="1"/>
      <c r="T198" s="9"/>
      <c r="U198" s="1"/>
      <c r="V198" s="1"/>
      <c r="W198" s="1"/>
      <c r="X198" s="1"/>
      <c r="Y198" s="1"/>
      <c r="Z198" s="10"/>
      <c r="AA198" s="44"/>
      <c r="AB198" s="44"/>
      <c r="AC198" s="44"/>
      <c r="AD198" s="44"/>
    </row>
    <row r="199" spans="1:30" s="45" customFormat="1" ht="10.5" customHeight="1" x14ac:dyDescent="0.25">
      <c r="A199" s="61"/>
      <c r="B199" s="3"/>
      <c r="C199" s="87"/>
      <c r="J199" s="1"/>
      <c r="K199" s="1"/>
      <c r="L199" s="3"/>
      <c r="M199" s="1"/>
      <c r="N199" s="1"/>
      <c r="O199" s="1"/>
      <c r="P199" s="1"/>
      <c r="Q199" s="3"/>
      <c r="R199" s="1"/>
      <c r="S199" s="1"/>
      <c r="T199" s="9"/>
      <c r="U199" s="1"/>
      <c r="V199" s="1"/>
      <c r="W199" s="1"/>
      <c r="X199" s="1"/>
      <c r="Y199" s="1"/>
      <c r="Z199" s="10"/>
      <c r="AA199" s="44"/>
      <c r="AB199" s="44"/>
      <c r="AC199" s="44"/>
      <c r="AD199" s="44"/>
    </row>
    <row r="200" spans="1:30" s="45" customFormat="1" ht="10.5" customHeight="1" x14ac:dyDescent="0.25">
      <c r="A200" s="61"/>
      <c r="B200" s="3"/>
      <c r="C200" s="87"/>
      <c r="J200" s="1"/>
      <c r="K200" s="1"/>
      <c r="L200" s="3"/>
      <c r="M200" s="1"/>
      <c r="N200" s="1"/>
      <c r="O200" s="1"/>
      <c r="P200" s="1"/>
      <c r="Q200" s="3"/>
      <c r="R200" s="1"/>
      <c r="S200" s="1"/>
      <c r="T200" s="9"/>
      <c r="U200" s="1"/>
      <c r="V200" s="1"/>
      <c r="W200" s="1"/>
      <c r="X200" s="1"/>
      <c r="Y200" s="1"/>
      <c r="Z200" s="10"/>
      <c r="AA200" s="44"/>
      <c r="AB200" s="44"/>
      <c r="AC200" s="44"/>
      <c r="AD200" s="44"/>
    </row>
    <row r="201" spans="1:30" s="45" customFormat="1" ht="10.5" customHeight="1" x14ac:dyDescent="0.25">
      <c r="A201" s="61"/>
      <c r="B201" s="3"/>
      <c r="C201" s="87"/>
      <c r="J201" s="1"/>
      <c r="K201" s="1"/>
      <c r="L201" s="3"/>
      <c r="M201" s="1"/>
      <c r="N201" s="1"/>
      <c r="O201" s="1"/>
      <c r="P201" s="1"/>
      <c r="Q201" s="3"/>
      <c r="R201" s="1"/>
      <c r="S201" s="1"/>
      <c r="T201" s="9"/>
      <c r="U201" s="1"/>
      <c r="V201" s="1"/>
      <c r="W201" s="1"/>
      <c r="X201" s="1"/>
      <c r="Y201" s="1"/>
      <c r="Z201" s="10"/>
      <c r="AA201" s="44"/>
      <c r="AB201" s="44"/>
      <c r="AC201" s="44"/>
      <c r="AD201" s="44"/>
    </row>
    <row r="202" spans="1:30" s="45" customFormat="1" ht="10.5" customHeight="1" x14ac:dyDescent="0.25">
      <c r="A202" s="61"/>
      <c r="B202" s="3"/>
      <c r="C202" s="87"/>
      <c r="J202" s="1"/>
      <c r="K202" s="1"/>
      <c r="L202" s="3"/>
      <c r="M202" s="1"/>
      <c r="N202" s="1"/>
      <c r="O202" s="1"/>
      <c r="P202" s="1"/>
      <c r="Q202" s="3"/>
      <c r="R202" s="1"/>
      <c r="S202" s="1"/>
      <c r="T202" s="9"/>
      <c r="U202" s="1"/>
      <c r="V202" s="1"/>
      <c r="W202" s="1"/>
      <c r="X202" s="1"/>
      <c r="Y202" s="1"/>
      <c r="Z202" s="10"/>
      <c r="AA202" s="44"/>
      <c r="AB202" s="44"/>
      <c r="AC202" s="44"/>
      <c r="AD202" s="44"/>
    </row>
    <row r="203" spans="1:30" s="45" customFormat="1" ht="10.5" customHeight="1" x14ac:dyDescent="0.25">
      <c r="A203" s="61"/>
      <c r="B203" s="3"/>
      <c r="C203" s="87"/>
      <c r="J203" s="1"/>
      <c r="K203" s="1"/>
      <c r="L203" s="3"/>
      <c r="M203" s="1"/>
      <c r="N203" s="1"/>
      <c r="O203" s="1"/>
      <c r="P203" s="1"/>
      <c r="Q203" s="3"/>
      <c r="R203" s="1"/>
      <c r="S203" s="1"/>
      <c r="T203" s="9"/>
      <c r="U203" s="1"/>
      <c r="V203" s="1"/>
      <c r="W203" s="1"/>
      <c r="X203" s="1"/>
      <c r="Y203" s="1"/>
      <c r="Z203" s="10"/>
      <c r="AA203" s="44"/>
      <c r="AB203" s="44"/>
      <c r="AC203" s="44"/>
      <c r="AD203" s="44"/>
    </row>
    <row r="204" spans="1:30" s="45" customFormat="1" ht="10.5" customHeight="1" x14ac:dyDescent="0.25">
      <c r="A204" s="61"/>
      <c r="B204" s="3"/>
      <c r="C204" s="87"/>
      <c r="J204" s="1"/>
      <c r="K204" s="1"/>
      <c r="L204" s="3"/>
      <c r="M204" s="1"/>
      <c r="N204" s="1"/>
      <c r="O204" s="1"/>
      <c r="P204" s="1"/>
      <c r="Q204" s="3"/>
      <c r="R204" s="1"/>
      <c r="S204" s="1"/>
      <c r="T204" s="9"/>
      <c r="U204" s="1"/>
      <c r="V204" s="1"/>
      <c r="W204" s="1"/>
      <c r="X204" s="1"/>
      <c r="Y204" s="1"/>
      <c r="Z204" s="10"/>
      <c r="AA204" s="44"/>
      <c r="AB204" s="44"/>
      <c r="AC204" s="44"/>
      <c r="AD204" s="44"/>
    </row>
    <row r="205" spans="1:30" s="45" customFormat="1" ht="10.5" customHeight="1" x14ac:dyDescent="0.25">
      <c r="A205" s="61"/>
      <c r="B205" s="3"/>
      <c r="C205" s="87"/>
      <c r="J205" s="1"/>
      <c r="K205" s="1"/>
      <c r="L205" s="3"/>
      <c r="M205" s="1"/>
      <c r="N205" s="1"/>
      <c r="O205" s="1"/>
      <c r="P205" s="1"/>
      <c r="Q205" s="3"/>
      <c r="R205" s="1"/>
      <c r="S205" s="1"/>
      <c r="T205" s="9"/>
      <c r="U205" s="1"/>
      <c r="V205" s="1"/>
      <c r="W205" s="1"/>
      <c r="X205" s="1"/>
      <c r="Y205" s="1"/>
      <c r="Z205" s="10"/>
      <c r="AA205" s="44"/>
      <c r="AB205" s="44"/>
      <c r="AC205" s="44"/>
      <c r="AD205" s="44"/>
    </row>
    <row r="206" spans="1:30" s="45" customFormat="1" ht="10.5" customHeight="1" x14ac:dyDescent="0.25">
      <c r="A206" s="61"/>
      <c r="B206" s="3"/>
      <c r="C206" s="87"/>
      <c r="J206" s="1"/>
      <c r="K206" s="1"/>
      <c r="L206" s="3"/>
      <c r="M206" s="1"/>
      <c r="N206" s="1"/>
      <c r="O206" s="1"/>
      <c r="P206" s="1"/>
      <c r="Q206" s="3"/>
      <c r="R206" s="1"/>
      <c r="S206" s="1"/>
      <c r="T206" s="9"/>
      <c r="U206" s="1"/>
      <c r="V206" s="1"/>
      <c r="W206" s="1"/>
      <c r="X206" s="1"/>
      <c r="Y206" s="1"/>
      <c r="Z206" s="10"/>
      <c r="AA206" s="44"/>
      <c r="AB206" s="44"/>
      <c r="AC206" s="44"/>
      <c r="AD206" s="44"/>
    </row>
    <row r="207" spans="1:30" s="45" customFormat="1" ht="10.5" customHeight="1" x14ac:dyDescent="0.25">
      <c r="A207" s="61"/>
      <c r="B207" s="3"/>
      <c r="C207" s="87"/>
      <c r="J207" s="1"/>
      <c r="K207" s="1"/>
      <c r="L207" s="3"/>
      <c r="M207" s="1"/>
      <c r="N207" s="1"/>
      <c r="O207" s="1"/>
      <c r="P207" s="1"/>
      <c r="Q207" s="3"/>
      <c r="R207" s="1"/>
      <c r="S207" s="1"/>
      <c r="T207" s="9"/>
      <c r="U207" s="1"/>
      <c r="V207" s="1"/>
      <c r="W207" s="1"/>
      <c r="X207" s="1"/>
      <c r="Y207" s="1"/>
      <c r="Z207" s="10"/>
      <c r="AA207" s="44"/>
      <c r="AB207" s="44"/>
      <c r="AC207" s="44"/>
      <c r="AD207" s="44"/>
    </row>
    <row r="208" spans="1:30" s="45" customFormat="1" ht="10.5" customHeight="1" x14ac:dyDescent="0.25">
      <c r="A208" s="61"/>
      <c r="B208" s="3"/>
      <c r="C208" s="87"/>
      <c r="J208" s="1"/>
      <c r="K208" s="1"/>
      <c r="L208" s="3"/>
      <c r="M208" s="1"/>
      <c r="N208" s="1"/>
      <c r="O208" s="1"/>
      <c r="P208" s="1"/>
      <c r="Q208" s="3"/>
      <c r="R208" s="1"/>
      <c r="S208" s="1"/>
      <c r="T208" s="9"/>
      <c r="U208" s="1"/>
      <c r="V208" s="1"/>
      <c r="W208" s="1"/>
      <c r="X208" s="1"/>
      <c r="Y208" s="1"/>
      <c r="Z208" s="10"/>
      <c r="AA208" s="44"/>
      <c r="AB208" s="44"/>
      <c r="AC208" s="44"/>
      <c r="AD208" s="44"/>
    </row>
    <row r="209" spans="1:30" s="45" customFormat="1" ht="10.5" customHeight="1" x14ac:dyDescent="0.25">
      <c r="A209" s="61"/>
      <c r="B209" s="3"/>
      <c r="C209" s="87"/>
      <c r="J209" s="1"/>
      <c r="K209" s="1"/>
      <c r="L209" s="3"/>
      <c r="M209" s="1"/>
      <c r="N209" s="1"/>
      <c r="O209" s="1"/>
      <c r="P209" s="1"/>
      <c r="Q209" s="3"/>
      <c r="R209" s="1"/>
      <c r="S209" s="1"/>
      <c r="T209" s="9"/>
      <c r="U209" s="1"/>
      <c r="V209" s="1"/>
      <c r="W209" s="1"/>
      <c r="X209" s="1"/>
      <c r="Y209" s="1"/>
      <c r="Z209" s="10"/>
      <c r="AA209" s="44"/>
      <c r="AB209" s="44"/>
      <c r="AC209" s="44"/>
      <c r="AD209" s="44"/>
    </row>
    <row r="210" spans="1:30" s="45" customFormat="1" ht="10.5" customHeight="1" x14ac:dyDescent="0.25">
      <c r="A210" s="61"/>
      <c r="B210" s="3"/>
      <c r="C210" s="87"/>
      <c r="J210" s="1"/>
      <c r="K210" s="1"/>
      <c r="L210" s="3"/>
      <c r="M210" s="1"/>
      <c r="N210" s="1"/>
      <c r="O210" s="1"/>
      <c r="P210" s="1"/>
      <c r="Q210" s="3"/>
      <c r="R210" s="1"/>
      <c r="S210" s="1"/>
      <c r="T210" s="9"/>
      <c r="U210" s="1"/>
      <c r="V210" s="1"/>
      <c r="W210" s="1"/>
      <c r="X210" s="1"/>
      <c r="Y210" s="1"/>
      <c r="Z210" s="10"/>
      <c r="AA210" s="44"/>
      <c r="AB210" s="44"/>
      <c r="AC210" s="44"/>
      <c r="AD210" s="44"/>
    </row>
    <row r="211" spans="1:30" s="45" customFormat="1" ht="10.5" customHeight="1" x14ac:dyDescent="0.25">
      <c r="A211" s="61"/>
      <c r="B211" s="3"/>
      <c r="C211" s="87"/>
      <c r="J211" s="1"/>
      <c r="K211" s="1"/>
      <c r="L211" s="3"/>
      <c r="M211" s="1"/>
      <c r="N211" s="1"/>
      <c r="O211" s="1"/>
      <c r="P211" s="1"/>
      <c r="Q211" s="3"/>
      <c r="R211" s="1"/>
      <c r="S211" s="1"/>
      <c r="T211" s="9"/>
      <c r="U211" s="1"/>
      <c r="V211" s="1"/>
      <c r="W211" s="1"/>
      <c r="X211" s="1"/>
      <c r="Y211" s="1"/>
      <c r="Z211" s="10"/>
      <c r="AA211" s="44"/>
      <c r="AB211" s="44"/>
      <c r="AC211" s="44"/>
      <c r="AD211" s="44"/>
    </row>
    <row r="212" spans="1:30" s="45" customFormat="1" ht="10.5" customHeight="1" x14ac:dyDescent="0.25">
      <c r="A212" s="61"/>
      <c r="B212" s="3"/>
      <c r="C212" s="87"/>
      <c r="J212" s="1"/>
      <c r="K212" s="1"/>
      <c r="L212" s="3"/>
      <c r="M212" s="1"/>
      <c r="N212" s="1"/>
      <c r="O212" s="1"/>
      <c r="P212" s="1"/>
      <c r="Q212" s="3"/>
      <c r="R212" s="1"/>
      <c r="S212" s="1"/>
      <c r="T212" s="9"/>
      <c r="U212" s="1"/>
      <c r="V212" s="1"/>
      <c r="W212" s="1"/>
      <c r="X212" s="1"/>
      <c r="Y212" s="1"/>
      <c r="Z212" s="10"/>
      <c r="AA212" s="44"/>
      <c r="AB212" s="44"/>
      <c r="AC212" s="44"/>
      <c r="AD212" s="44"/>
    </row>
    <row r="213" spans="1:30" s="45" customFormat="1" ht="10.5" customHeight="1" x14ac:dyDescent="0.25">
      <c r="A213" s="61"/>
      <c r="B213" s="3"/>
      <c r="C213" s="87"/>
      <c r="J213" s="1"/>
      <c r="K213" s="1"/>
      <c r="L213" s="3"/>
      <c r="M213" s="1"/>
      <c r="N213" s="1"/>
      <c r="O213" s="1"/>
      <c r="P213" s="1"/>
      <c r="Q213" s="3"/>
      <c r="R213" s="1"/>
      <c r="S213" s="1"/>
      <c r="T213" s="9"/>
      <c r="U213" s="1"/>
      <c r="V213" s="1"/>
      <c r="W213" s="1"/>
      <c r="X213" s="1"/>
      <c r="Y213" s="1"/>
      <c r="Z213" s="10"/>
      <c r="AA213" s="44"/>
      <c r="AB213" s="44"/>
      <c r="AC213" s="44"/>
      <c r="AD213" s="44"/>
    </row>
    <row r="214" spans="1:30" s="45" customFormat="1" ht="10.5" customHeight="1" x14ac:dyDescent="0.25">
      <c r="A214" s="61"/>
      <c r="B214" s="3"/>
      <c r="C214" s="87"/>
      <c r="J214" s="1"/>
      <c r="K214" s="1"/>
      <c r="L214" s="3"/>
      <c r="M214" s="1"/>
      <c r="N214" s="1"/>
      <c r="O214" s="1"/>
      <c r="P214" s="1"/>
      <c r="Q214" s="3"/>
      <c r="R214" s="1"/>
      <c r="S214" s="1"/>
      <c r="T214" s="9"/>
      <c r="U214" s="1"/>
      <c r="V214" s="1"/>
      <c r="W214" s="1"/>
      <c r="X214" s="1"/>
      <c r="Y214" s="1"/>
      <c r="Z214" s="10"/>
      <c r="AA214" s="44"/>
      <c r="AB214" s="44"/>
      <c r="AC214" s="44"/>
      <c r="AD214" s="44"/>
    </row>
    <row r="215" spans="1:30" s="45" customFormat="1" ht="10.5" customHeight="1" x14ac:dyDescent="0.25">
      <c r="A215" s="61"/>
      <c r="B215" s="3"/>
      <c r="C215" s="87"/>
      <c r="J215" s="1"/>
      <c r="K215" s="1"/>
      <c r="L215" s="3"/>
      <c r="M215" s="1"/>
      <c r="N215" s="1"/>
      <c r="O215" s="1"/>
      <c r="P215" s="1"/>
      <c r="Q215" s="3"/>
      <c r="R215" s="1"/>
      <c r="S215" s="1"/>
      <c r="T215" s="9"/>
      <c r="U215" s="1"/>
      <c r="V215" s="1"/>
      <c r="W215" s="1"/>
      <c r="X215" s="1"/>
      <c r="Y215" s="1"/>
      <c r="Z215" s="10"/>
      <c r="AA215" s="44"/>
      <c r="AB215" s="44"/>
      <c r="AC215" s="44"/>
      <c r="AD215" s="44"/>
    </row>
    <row r="216" spans="1:30" s="45" customFormat="1" ht="10.5" customHeight="1" x14ac:dyDescent="0.25">
      <c r="A216" s="61"/>
      <c r="B216" s="3"/>
      <c r="C216" s="87"/>
      <c r="J216" s="1"/>
      <c r="K216" s="1"/>
      <c r="L216" s="3"/>
      <c r="M216" s="1"/>
      <c r="N216" s="1"/>
      <c r="O216" s="1"/>
      <c r="P216" s="1"/>
      <c r="Q216" s="3"/>
      <c r="R216" s="1"/>
      <c r="S216" s="1"/>
      <c r="T216" s="9"/>
      <c r="U216" s="1"/>
      <c r="V216" s="1"/>
      <c r="W216" s="1"/>
      <c r="X216" s="1"/>
      <c r="Y216" s="1"/>
      <c r="Z216" s="10"/>
      <c r="AA216" s="44"/>
      <c r="AB216" s="44"/>
      <c r="AC216" s="44"/>
      <c r="AD216" s="44"/>
    </row>
    <row r="217" spans="1:30" s="45" customFormat="1" ht="10.5" customHeight="1" x14ac:dyDescent="0.25">
      <c r="A217" s="61"/>
      <c r="B217" s="3"/>
      <c r="C217" s="87"/>
      <c r="J217" s="1"/>
      <c r="K217" s="1"/>
      <c r="L217" s="3"/>
      <c r="M217" s="1"/>
      <c r="N217" s="1"/>
      <c r="O217" s="1"/>
      <c r="P217" s="1"/>
      <c r="Q217" s="3"/>
      <c r="R217" s="1"/>
      <c r="S217" s="1"/>
      <c r="T217" s="9"/>
      <c r="U217" s="1"/>
      <c r="V217" s="1"/>
      <c r="W217" s="1"/>
      <c r="X217" s="1"/>
      <c r="Y217" s="1"/>
      <c r="Z217" s="10"/>
      <c r="AA217" s="44"/>
      <c r="AB217" s="44"/>
      <c r="AC217" s="44"/>
      <c r="AD217" s="44"/>
    </row>
    <row r="218" spans="1:30" s="45" customFormat="1" ht="10.5" customHeight="1" x14ac:dyDescent="0.25">
      <c r="A218" s="61"/>
      <c r="B218" s="3"/>
      <c r="C218" s="87"/>
      <c r="J218" s="1"/>
      <c r="K218" s="1"/>
      <c r="L218" s="3"/>
      <c r="M218" s="1"/>
      <c r="N218" s="1"/>
      <c r="O218" s="1"/>
      <c r="P218" s="1"/>
      <c r="Q218" s="3"/>
      <c r="R218" s="1"/>
      <c r="S218" s="1"/>
      <c r="T218" s="9"/>
      <c r="U218" s="1"/>
      <c r="V218" s="1"/>
      <c r="W218" s="1"/>
      <c r="X218" s="1"/>
      <c r="Y218" s="1"/>
      <c r="Z218" s="10"/>
      <c r="AA218" s="44"/>
      <c r="AB218" s="44"/>
      <c r="AC218" s="44"/>
      <c r="AD218" s="44"/>
    </row>
    <row r="219" spans="1:30" s="45" customFormat="1" ht="10.5" customHeight="1" x14ac:dyDescent="0.25">
      <c r="A219" s="61"/>
      <c r="B219" s="3"/>
      <c r="C219" s="87"/>
      <c r="J219" s="1"/>
      <c r="K219" s="1"/>
      <c r="L219" s="3"/>
      <c r="M219" s="1"/>
      <c r="N219" s="1"/>
      <c r="O219" s="1"/>
      <c r="P219" s="1"/>
      <c r="Q219" s="3"/>
      <c r="R219" s="1"/>
      <c r="S219" s="1"/>
      <c r="T219" s="9"/>
      <c r="U219" s="1"/>
      <c r="V219" s="1"/>
      <c r="W219" s="1"/>
      <c r="X219" s="1"/>
      <c r="Y219" s="1"/>
      <c r="Z219" s="10"/>
      <c r="AA219" s="44"/>
      <c r="AB219" s="44"/>
      <c r="AC219" s="44"/>
      <c r="AD219" s="44"/>
    </row>
    <row r="220" spans="1:30" s="45" customFormat="1" ht="10.5" customHeight="1" x14ac:dyDescent="0.25">
      <c r="A220" s="61"/>
      <c r="B220" s="3"/>
      <c r="C220" s="87"/>
      <c r="J220" s="1"/>
      <c r="K220" s="1"/>
      <c r="L220" s="3"/>
      <c r="M220" s="1"/>
      <c r="N220" s="1"/>
      <c r="O220" s="1"/>
      <c r="P220" s="1"/>
      <c r="Q220" s="3"/>
      <c r="R220" s="1"/>
      <c r="S220" s="1"/>
      <c r="T220" s="9"/>
      <c r="U220" s="1"/>
      <c r="V220" s="1"/>
      <c r="W220" s="1"/>
      <c r="X220" s="1"/>
      <c r="Y220" s="1"/>
      <c r="Z220" s="10"/>
      <c r="AA220" s="44"/>
      <c r="AB220" s="44"/>
      <c r="AC220" s="44"/>
      <c r="AD220" s="44"/>
    </row>
    <row r="221" spans="1:30" s="45" customFormat="1" ht="10.5" customHeight="1" x14ac:dyDescent="0.25">
      <c r="A221" s="61"/>
      <c r="B221" s="3"/>
      <c r="C221" s="87"/>
      <c r="J221" s="1"/>
      <c r="K221" s="1"/>
      <c r="L221" s="3"/>
      <c r="M221" s="1"/>
      <c r="N221" s="1"/>
      <c r="O221" s="1"/>
      <c r="P221" s="1"/>
      <c r="Q221" s="3"/>
      <c r="R221" s="1"/>
      <c r="S221" s="1"/>
      <c r="T221" s="9"/>
      <c r="U221" s="1"/>
      <c r="V221" s="1"/>
      <c r="W221" s="1"/>
      <c r="X221" s="1"/>
      <c r="Y221" s="1"/>
      <c r="Z221" s="10"/>
      <c r="AA221" s="44"/>
      <c r="AB221" s="44"/>
      <c r="AC221" s="44"/>
      <c r="AD221" s="44"/>
    </row>
    <row r="222" spans="1:30" s="45" customFormat="1" ht="10.5" customHeight="1" x14ac:dyDescent="0.25">
      <c r="A222" s="61"/>
      <c r="B222" s="3"/>
      <c r="C222" s="87"/>
      <c r="J222" s="1"/>
      <c r="K222" s="1"/>
      <c r="L222" s="3"/>
      <c r="M222" s="1"/>
      <c r="N222" s="1"/>
      <c r="O222" s="1"/>
      <c r="P222" s="1"/>
      <c r="Q222" s="3"/>
      <c r="R222" s="1"/>
      <c r="S222" s="1"/>
      <c r="T222" s="9"/>
      <c r="U222" s="1"/>
      <c r="V222" s="1"/>
      <c r="W222" s="1"/>
      <c r="X222" s="1"/>
      <c r="Y222" s="1"/>
      <c r="Z222" s="10"/>
      <c r="AA222" s="44"/>
      <c r="AB222" s="44"/>
      <c r="AC222" s="44"/>
      <c r="AD222" s="44"/>
    </row>
    <row r="223" spans="1:30" s="45" customFormat="1" ht="10.5" customHeight="1" x14ac:dyDescent="0.25">
      <c r="A223" s="61"/>
      <c r="B223" s="3"/>
      <c r="C223" s="87"/>
      <c r="J223" s="1"/>
      <c r="K223" s="1"/>
      <c r="L223" s="3"/>
      <c r="M223" s="1"/>
      <c r="N223" s="1"/>
      <c r="O223" s="1"/>
      <c r="P223" s="1"/>
      <c r="Q223" s="3"/>
      <c r="R223" s="1"/>
      <c r="S223" s="1"/>
      <c r="T223" s="9"/>
      <c r="U223" s="1"/>
      <c r="V223" s="1"/>
      <c r="W223" s="1"/>
      <c r="X223" s="1"/>
      <c r="Y223" s="1"/>
      <c r="Z223" s="10"/>
      <c r="AA223" s="44"/>
      <c r="AB223" s="44"/>
      <c r="AC223" s="44"/>
      <c r="AD223" s="44"/>
    </row>
    <row r="224" spans="1:30" s="45" customFormat="1" ht="10.5" customHeight="1" x14ac:dyDescent="0.25">
      <c r="A224" s="61"/>
      <c r="B224" s="3"/>
      <c r="C224" s="87"/>
      <c r="J224" s="1"/>
      <c r="K224" s="1"/>
      <c r="L224" s="3"/>
      <c r="M224" s="1"/>
      <c r="N224" s="1"/>
      <c r="O224" s="1"/>
      <c r="P224" s="1"/>
      <c r="Q224" s="3"/>
      <c r="R224" s="1"/>
      <c r="S224" s="1"/>
      <c r="T224" s="9"/>
      <c r="U224" s="1"/>
      <c r="V224" s="1"/>
      <c r="W224" s="1"/>
      <c r="X224" s="1"/>
      <c r="Y224" s="1"/>
      <c r="Z224" s="10"/>
      <c r="AA224" s="44"/>
      <c r="AB224" s="44"/>
      <c r="AC224" s="44"/>
      <c r="AD224" s="44"/>
    </row>
    <row r="225" spans="1:30" s="45" customFormat="1" ht="10.5" customHeight="1" x14ac:dyDescent="0.25">
      <c r="A225" s="61"/>
      <c r="B225" s="3"/>
      <c r="C225" s="87"/>
      <c r="J225" s="1"/>
      <c r="K225" s="1"/>
      <c r="L225" s="3"/>
      <c r="M225" s="1"/>
      <c r="N225" s="1"/>
      <c r="O225" s="1"/>
      <c r="P225" s="1"/>
      <c r="Q225" s="3"/>
      <c r="R225" s="1"/>
      <c r="S225" s="1"/>
      <c r="T225" s="9"/>
      <c r="U225" s="1"/>
      <c r="V225" s="1"/>
      <c r="W225" s="1"/>
      <c r="X225" s="1"/>
      <c r="Y225" s="1"/>
      <c r="Z225" s="10"/>
      <c r="AA225" s="44"/>
      <c r="AB225" s="44"/>
      <c r="AC225" s="44"/>
      <c r="AD225" s="44"/>
    </row>
    <row r="226" spans="1:30" s="45" customFormat="1" ht="10.5" customHeight="1" x14ac:dyDescent="0.25">
      <c r="A226" s="61"/>
      <c r="B226" s="3"/>
      <c r="C226" s="87"/>
      <c r="J226" s="1"/>
      <c r="K226" s="1"/>
      <c r="L226" s="3"/>
      <c r="M226" s="1"/>
      <c r="N226" s="1"/>
      <c r="O226" s="1"/>
      <c r="P226" s="1"/>
      <c r="Q226" s="3"/>
      <c r="R226" s="1"/>
      <c r="S226" s="1"/>
      <c r="T226" s="9"/>
      <c r="U226" s="1"/>
      <c r="V226" s="1"/>
      <c r="W226" s="1"/>
      <c r="X226" s="1"/>
      <c r="Y226" s="1"/>
      <c r="Z226" s="10"/>
      <c r="AA226" s="44"/>
      <c r="AB226" s="44"/>
      <c r="AC226" s="44"/>
      <c r="AD226" s="44"/>
    </row>
    <row r="227" spans="1:30" s="45" customFormat="1" ht="10.5" customHeight="1" x14ac:dyDescent="0.25">
      <c r="A227" s="61"/>
      <c r="B227" s="3"/>
      <c r="C227" s="87"/>
      <c r="J227" s="1"/>
      <c r="K227" s="1"/>
      <c r="L227" s="3"/>
      <c r="M227" s="1"/>
      <c r="N227" s="1"/>
      <c r="O227" s="1"/>
      <c r="P227" s="1"/>
      <c r="Q227" s="3"/>
      <c r="R227" s="1"/>
      <c r="S227" s="1"/>
      <c r="T227" s="9"/>
      <c r="U227" s="1"/>
      <c r="V227" s="1"/>
      <c r="W227" s="1"/>
      <c r="X227" s="1"/>
      <c r="Y227" s="1"/>
      <c r="Z227" s="10"/>
      <c r="AA227" s="44"/>
      <c r="AB227" s="44"/>
      <c r="AC227" s="44"/>
      <c r="AD227" s="44"/>
    </row>
    <row r="228" spans="1:30" s="45" customFormat="1" ht="10.5" customHeight="1" x14ac:dyDescent="0.25">
      <c r="A228" s="61"/>
      <c r="B228" s="3"/>
      <c r="C228" s="87"/>
      <c r="J228" s="1"/>
      <c r="K228" s="1"/>
      <c r="L228" s="3"/>
      <c r="M228" s="1"/>
      <c r="N228" s="1"/>
      <c r="O228" s="1"/>
      <c r="P228" s="1"/>
      <c r="Q228" s="3"/>
      <c r="R228" s="1"/>
      <c r="S228" s="1"/>
      <c r="T228" s="9"/>
      <c r="U228" s="1"/>
      <c r="V228" s="1"/>
      <c r="W228" s="1"/>
      <c r="X228" s="1"/>
      <c r="Y228" s="1"/>
      <c r="Z228" s="10"/>
      <c r="AA228" s="44"/>
      <c r="AB228" s="44"/>
      <c r="AC228" s="44"/>
      <c r="AD228" s="44"/>
    </row>
    <row r="229" spans="1:30" s="45" customFormat="1" ht="10.5" customHeight="1" x14ac:dyDescent="0.25">
      <c r="A229" s="61"/>
      <c r="B229" s="3"/>
      <c r="C229" s="87"/>
      <c r="J229" s="1"/>
      <c r="K229" s="1"/>
      <c r="L229" s="3"/>
      <c r="M229" s="1"/>
      <c r="N229" s="1"/>
      <c r="O229" s="1"/>
      <c r="P229" s="1"/>
      <c r="Q229" s="3"/>
      <c r="R229" s="1"/>
      <c r="S229" s="1"/>
      <c r="T229" s="9"/>
      <c r="U229" s="1"/>
      <c r="V229" s="1"/>
      <c r="W229" s="1"/>
      <c r="X229" s="1"/>
      <c r="Y229" s="1"/>
      <c r="Z229" s="10"/>
      <c r="AA229" s="44"/>
      <c r="AB229" s="44"/>
      <c r="AC229" s="44"/>
      <c r="AD229" s="44"/>
    </row>
    <row r="230" spans="1:30" s="45" customFormat="1" ht="10.5" customHeight="1" x14ac:dyDescent="0.25">
      <c r="A230" s="61"/>
      <c r="B230" s="3"/>
      <c r="C230" s="87"/>
      <c r="J230" s="1"/>
      <c r="K230" s="1"/>
      <c r="L230" s="3"/>
      <c r="M230" s="1"/>
      <c r="N230" s="1"/>
      <c r="O230" s="1"/>
      <c r="P230" s="1"/>
      <c r="Q230" s="3"/>
      <c r="R230" s="1"/>
      <c r="S230" s="1"/>
      <c r="T230" s="9"/>
      <c r="U230" s="1"/>
      <c r="V230" s="1"/>
      <c r="W230" s="1"/>
      <c r="X230" s="1"/>
      <c r="Y230" s="1"/>
      <c r="Z230" s="10"/>
      <c r="AA230" s="44"/>
      <c r="AB230" s="44"/>
      <c r="AC230" s="44"/>
      <c r="AD230" s="44"/>
    </row>
    <row r="231" spans="1:30" s="45" customFormat="1" ht="10.5" customHeight="1" x14ac:dyDescent="0.25">
      <c r="A231" s="61"/>
      <c r="B231" s="3"/>
      <c r="C231" s="87"/>
      <c r="J231" s="1"/>
      <c r="K231" s="1"/>
      <c r="L231" s="3"/>
      <c r="M231" s="1"/>
      <c r="N231" s="1"/>
      <c r="O231" s="1"/>
      <c r="P231" s="1"/>
      <c r="Q231" s="3"/>
      <c r="R231" s="1"/>
      <c r="S231" s="1"/>
      <c r="T231" s="9"/>
      <c r="U231" s="1"/>
      <c r="V231" s="1"/>
      <c r="W231" s="1"/>
      <c r="X231" s="1"/>
      <c r="Y231" s="1"/>
      <c r="Z231" s="10"/>
      <c r="AA231" s="44"/>
      <c r="AB231" s="44"/>
      <c r="AC231" s="44"/>
      <c r="AD231" s="44"/>
    </row>
    <row r="232" spans="1:30" s="45" customFormat="1" ht="10.5" customHeight="1" x14ac:dyDescent="0.25">
      <c r="A232" s="61"/>
      <c r="B232" s="3"/>
      <c r="C232" s="87"/>
      <c r="J232" s="1"/>
      <c r="K232" s="1"/>
      <c r="L232" s="3"/>
      <c r="M232" s="1"/>
      <c r="N232" s="1"/>
      <c r="O232" s="1"/>
      <c r="P232" s="1"/>
      <c r="Q232" s="3"/>
      <c r="R232" s="1"/>
      <c r="S232" s="1"/>
      <c r="T232" s="9"/>
      <c r="U232" s="1"/>
      <c r="V232" s="1"/>
      <c r="W232" s="1"/>
      <c r="X232" s="1"/>
      <c r="Y232" s="1"/>
      <c r="Z232" s="10"/>
      <c r="AA232" s="44"/>
      <c r="AB232" s="44"/>
      <c r="AC232" s="44"/>
      <c r="AD232" s="44"/>
    </row>
    <row r="233" spans="1:30" s="45" customFormat="1" ht="10.5" customHeight="1" x14ac:dyDescent="0.25">
      <c r="A233" s="61"/>
      <c r="B233" s="3"/>
      <c r="C233" s="87"/>
      <c r="J233" s="1"/>
      <c r="K233" s="1"/>
      <c r="L233" s="3"/>
      <c r="M233" s="1"/>
      <c r="N233" s="1"/>
      <c r="O233" s="1"/>
      <c r="P233" s="1"/>
      <c r="Q233" s="3"/>
      <c r="R233" s="1"/>
      <c r="S233" s="1"/>
      <c r="T233" s="9"/>
      <c r="U233" s="1"/>
      <c r="V233" s="1"/>
      <c r="W233" s="1"/>
      <c r="X233" s="1"/>
      <c r="Y233" s="1"/>
      <c r="Z233" s="10"/>
      <c r="AA233" s="44"/>
      <c r="AB233" s="44"/>
      <c r="AC233" s="44"/>
      <c r="AD233" s="44"/>
    </row>
    <row r="234" spans="1:30" s="45" customFormat="1" ht="10.5" customHeight="1" x14ac:dyDescent="0.25">
      <c r="A234" s="61"/>
      <c r="B234" s="3"/>
      <c r="C234" s="87"/>
      <c r="J234" s="1"/>
      <c r="K234" s="1"/>
      <c r="L234" s="3"/>
      <c r="M234" s="1"/>
      <c r="N234" s="1"/>
      <c r="O234" s="1"/>
      <c r="P234" s="1"/>
      <c r="Q234" s="3"/>
      <c r="R234" s="1"/>
      <c r="S234" s="1"/>
      <c r="T234" s="9"/>
      <c r="U234" s="1"/>
      <c r="V234" s="1"/>
      <c r="W234" s="1"/>
      <c r="X234" s="1"/>
      <c r="Y234" s="1"/>
      <c r="Z234" s="10"/>
      <c r="AA234" s="44"/>
      <c r="AB234" s="44"/>
      <c r="AC234" s="44"/>
      <c r="AD234" s="44"/>
    </row>
    <row r="235" spans="1:30" s="45" customFormat="1" ht="10.5" customHeight="1" x14ac:dyDescent="0.25">
      <c r="A235" s="61"/>
      <c r="B235" s="3"/>
      <c r="C235" s="87"/>
      <c r="J235" s="1"/>
      <c r="K235" s="1"/>
      <c r="L235" s="3"/>
      <c r="M235" s="1"/>
      <c r="N235" s="1"/>
      <c r="O235" s="1"/>
      <c r="P235" s="1"/>
      <c r="Q235" s="3"/>
      <c r="R235" s="1"/>
      <c r="S235" s="1"/>
      <c r="T235" s="9"/>
      <c r="U235" s="1"/>
      <c r="V235" s="1"/>
      <c r="W235" s="1"/>
      <c r="X235" s="1"/>
      <c r="Y235" s="1"/>
      <c r="Z235" s="10"/>
      <c r="AA235" s="44"/>
      <c r="AB235" s="44"/>
      <c r="AC235" s="44"/>
      <c r="AD235" s="44"/>
    </row>
    <row r="236" spans="1:30" s="45" customFormat="1" ht="10.5" customHeight="1" x14ac:dyDescent="0.25">
      <c r="A236" s="61"/>
      <c r="B236" s="3"/>
      <c r="C236" s="87"/>
      <c r="J236" s="1"/>
      <c r="K236" s="1"/>
      <c r="L236" s="3"/>
      <c r="M236" s="1"/>
      <c r="N236" s="1"/>
      <c r="O236" s="1"/>
      <c r="P236" s="1"/>
      <c r="Q236" s="3"/>
      <c r="R236" s="1"/>
      <c r="S236" s="1"/>
      <c r="T236" s="9"/>
      <c r="U236" s="1"/>
      <c r="V236" s="1"/>
      <c r="W236" s="1"/>
      <c r="X236" s="1"/>
      <c r="Y236" s="1"/>
      <c r="Z236" s="10"/>
      <c r="AA236" s="44"/>
      <c r="AB236" s="44"/>
      <c r="AC236" s="44"/>
      <c r="AD236" s="44"/>
    </row>
    <row r="237" spans="1:30" s="45" customFormat="1" ht="10.5" customHeight="1" x14ac:dyDescent="0.25">
      <c r="A237" s="61"/>
      <c r="B237" s="3"/>
      <c r="C237" s="87"/>
      <c r="J237" s="1"/>
      <c r="K237" s="1"/>
      <c r="L237" s="3"/>
      <c r="M237" s="1"/>
      <c r="N237" s="1"/>
      <c r="O237" s="1"/>
      <c r="P237" s="1"/>
      <c r="Q237" s="3"/>
      <c r="R237" s="1"/>
      <c r="S237" s="1"/>
      <c r="T237" s="9"/>
      <c r="U237" s="1"/>
      <c r="V237" s="1"/>
      <c r="W237" s="1"/>
      <c r="X237" s="1"/>
      <c r="Y237" s="1"/>
      <c r="Z237" s="10"/>
      <c r="AA237" s="44"/>
      <c r="AB237" s="44"/>
      <c r="AC237" s="44"/>
      <c r="AD237" s="44"/>
    </row>
    <row r="238" spans="1:30" s="45" customFormat="1" ht="10.5" customHeight="1" x14ac:dyDescent="0.25">
      <c r="A238" s="61"/>
      <c r="B238" s="3"/>
      <c r="C238" s="87"/>
      <c r="J238" s="1"/>
      <c r="K238" s="1"/>
      <c r="L238" s="3"/>
      <c r="M238" s="1"/>
      <c r="N238" s="1"/>
      <c r="O238" s="1"/>
      <c r="P238" s="1"/>
      <c r="Q238" s="3"/>
      <c r="R238" s="1"/>
      <c r="S238" s="1"/>
      <c r="T238" s="9"/>
      <c r="U238" s="1"/>
      <c r="V238" s="1"/>
      <c r="W238" s="1"/>
      <c r="X238" s="1"/>
      <c r="Y238" s="1"/>
      <c r="Z238" s="10"/>
      <c r="AA238" s="44"/>
      <c r="AB238" s="44"/>
      <c r="AC238" s="44"/>
      <c r="AD238" s="44"/>
    </row>
    <row r="239" spans="1:30" s="45" customFormat="1" ht="10.5" customHeight="1" x14ac:dyDescent="0.25">
      <c r="A239" s="61"/>
      <c r="B239" s="3"/>
      <c r="C239" s="87"/>
      <c r="J239" s="1"/>
      <c r="K239" s="1"/>
      <c r="L239" s="3"/>
      <c r="M239" s="1"/>
      <c r="N239" s="1"/>
      <c r="O239" s="1"/>
      <c r="P239" s="1"/>
      <c r="Q239" s="3"/>
      <c r="R239" s="1"/>
      <c r="S239" s="1"/>
      <c r="T239" s="9"/>
      <c r="U239" s="1"/>
      <c r="V239" s="1"/>
      <c r="W239" s="1"/>
      <c r="X239" s="1"/>
      <c r="Y239" s="1"/>
      <c r="Z239" s="10"/>
      <c r="AA239" s="44"/>
      <c r="AB239" s="44"/>
      <c r="AC239" s="44"/>
      <c r="AD239" s="44"/>
    </row>
    <row r="240" spans="1:30" s="45" customFormat="1" ht="10.5" customHeight="1" x14ac:dyDescent="0.25">
      <c r="A240" s="61"/>
      <c r="B240" s="3"/>
      <c r="C240" s="87"/>
      <c r="J240" s="1"/>
      <c r="K240" s="1"/>
      <c r="L240" s="3"/>
      <c r="M240" s="1"/>
      <c r="N240" s="1"/>
      <c r="O240" s="1"/>
      <c r="P240" s="1"/>
      <c r="Q240" s="3"/>
      <c r="R240" s="1"/>
      <c r="S240" s="1"/>
      <c r="T240" s="9"/>
      <c r="U240" s="1"/>
      <c r="V240" s="1"/>
      <c r="W240" s="1"/>
      <c r="X240" s="1"/>
      <c r="Y240" s="1"/>
      <c r="Z240" s="10"/>
      <c r="AA240" s="44"/>
      <c r="AB240" s="44"/>
      <c r="AC240" s="44"/>
      <c r="AD240" s="44"/>
    </row>
    <row r="241" spans="1:30" s="45" customFormat="1" ht="10.5" customHeight="1" x14ac:dyDescent="0.25">
      <c r="A241" s="61"/>
      <c r="B241" s="3"/>
      <c r="C241" s="87"/>
      <c r="J241" s="1"/>
      <c r="K241" s="1"/>
      <c r="L241" s="3"/>
      <c r="M241" s="1"/>
      <c r="N241" s="1"/>
      <c r="O241" s="1"/>
      <c r="P241" s="1"/>
      <c r="Q241" s="3"/>
      <c r="R241" s="1"/>
      <c r="S241" s="1"/>
      <c r="T241" s="9"/>
      <c r="U241" s="1"/>
      <c r="V241" s="1"/>
      <c r="W241" s="1"/>
      <c r="X241" s="1"/>
      <c r="Y241" s="1"/>
      <c r="Z241" s="10"/>
      <c r="AA241" s="44"/>
      <c r="AB241" s="44"/>
      <c r="AC241" s="44"/>
      <c r="AD241" s="44"/>
    </row>
    <row r="242" spans="1:30" s="45" customFormat="1" ht="10.5" customHeight="1" x14ac:dyDescent="0.25">
      <c r="A242" s="61"/>
      <c r="B242" s="3"/>
      <c r="C242" s="87"/>
      <c r="J242" s="1"/>
      <c r="K242" s="1"/>
      <c r="L242" s="3"/>
      <c r="M242" s="1"/>
      <c r="N242" s="1"/>
      <c r="O242" s="1"/>
      <c r="P242" s="1"/>
      <c r="Q242" s="3"/>
      <c r="R242" s="1"/>
      <c r="S242" s="1"/>
      <c r="T242" s="9"/>
      <c r="U242" s="1"/>
      <c r="V242" s="1"/>
      <c r="W242" s="1"/>
      <c r="X242" s="1"/>
      <c r="Y242" s="1"/>
      <c r="Z242" s="10"/>
      <c r="AA242" s="44"/>
      <c r="AB242" s="44"/>
      <c r="AC242" s="44"/>
      <c r="AD242" s="44"/>
    </row>
    <row r="243" spans="1:30" s="45" customFormat="1" ht="10.5" customHeight="1" x14ac:dyDescent="0.25">
      <c r="A243" s="61"/>
      <c r="B243" s="3"/>
      <c r="C243" s="87"/>
      <c r="J243" s="1"/>
      <c r="K243" s="1"/>
      <c r="L243" s="3"/>
      <c r="M243" s="1"/>
      <c r="N243" s="1"/>
      <c r="O243" s="1"/>
      <c r="P243" s="1"/>
      <c r="Q243" s="3"/>
      <c r="R243" s="1"/>
      <c r="S243" s="1"/>
      <c r="T243" s="9"/>
      <c r="U243" s="1"/>
      <c r="V243" s="1"/>
      <c r="W243" s="1"/>
      <c r="X243" s="1"/>
      <c r="Y243" s="1"/>
      <c r="Z243" s="10"/>
      <c r="AA243" s="44"/>
      <c r="AB243" s="44"/>
      <c r="AC243" s="44"/>
      <c r="AD243" s="44"/>
    </row>
    <row r="244" spans="1:30" s="45" customFormat="1" ht="10.5" customHeight="1" x14ac:dyDescent="0.25">
      <c r="A244" s="61"/>
      <c r="B244" s="3"/>
      <c r="C244" s="87"/>
      <c r="J244" s="1"/>
      <c r="K244" s="1"/>
      <c r="L244" s="3"/>
      <c r="M244" s="1"/>
      <c r="N244" s="1"/>
      <c r="O244" s="1"/>
      <c r="P244" s="1"/>
      <c r="Q244" s="3"/>
      <c r="R244" s="1"/>
      <c r="S244" s="1"/>
      <c r="T244" s="9"/>
      <c r="U244" s="1"/>
      <c r="V244" s="1"/>
      <c r="W244" s="1"/>
      <c r="X244" s="1"/>
      <c r="Y244" s="1"/>
      <c r="Z244" s="10"/>
      <c r="AA244" s="44"/>
      <c r="AB244" s="44"/>
      <c r="AC244" s="44"/>
      <c r="AD244" s="44"/>
    </row>
    <row r="245" spans="1:30" s="45" customFormat="1" ht="10.5" customHeight="1" x14ac:dyDescent="0.25">
      <c r="A245" s="61"/>
      <c r="B245" s="3"/>
      <c r="C245" s="87"/>
      <c r="J245" s="1"/>
      <c r="K245" s="1"/>
      <c r="L245" s="3"/>
      <c r="M245" s="1"/>
      <c r="N245" s="1"/>
      <c r="O245" s="1"/>
      <c r="P245" s="1"/>
      <c r="Q245" s="3"/>
      <c r="R245" s="1"/>
      <c r="S245" s="1"/>
      <c r="T245" s="9"/>
      <c r="U245" s="1"/>
      <c r="V245" s="1"/>
      <c r="W245" s="1"/>
      <c r="X245" s="1"/>
      <c r="Y245" s="1"/>
      <c r="Z245" s="10"/>
      <c r="AA245" s="44"/>
      <c r="AB245" s="44"/>
      <c r="AC245" s="44"/>
      <c r="AD245" s="44"/>
    </row>
    <row r="246" spans="1:30" s="45" customFormat="1" ht="10.5" customHeight="1" x14ac:dyDescent="0.25">
      <c r="A246" s="61"/>
      <c r="B246" s="3"/>
      <c r="C246" s="87"/>
      <c r="J246" s="1"/>
      <c r="K246" s="1"/>
      <c r="L246" s="3"/>
      <c r="M246" s="1"/>
      <c r="N246" s="1"/>
      <c r="O246" s="1"/>
      <c r="P246" s="1"/>
      <c r="Q246" s="3"/>
      <c r="R246" s="1"/>
      <c r="S246" s="1"/>
      <c r="T246" s="9"/>
      <c r="U246" s="1"/>
      <c r="V246" s="1"/>
      <c r="W246" s="1"/>
      <c r="X246" s="1"/>
      <c r="Y246" s="1"/>
      <c r="Z246" s="10"/>
      <c r="AA246" s="44"/>
      <c r="AB246" s="44"/>
      <c r="AC246" s="44"/>
      <c r="AD246" s="44"/>
    </row>
    <row r="247" spans="1:30" s="45" customFormat="1" ht="10.5" customHeight="1" x14ac:dyDescent="0.25">
      <c r="A247" s="61"/>
      <c r="B247" s="3"/>
      <c r="C247" s="87"/>
      <c r="J247" s="1"/>
      <c r="K247" s="1"/>
      <c r="L247" s="3"/>
      <c r="M247" s="1"/>
      <c r="N247" s="1"/>
      <c r="O247" s="1"/>
      <c r="P247" s="1"/>
      <c r="Q247" s="3"/>
      <c r="R247" s="1"/>
      <c r="S247" s="1"/>
      <c r="T247" s="9"/>
      <c r="U247" s="1"/>
      <c r="V247" s="1"/>
      <c r="W247" s="1"/>
      <c r="X247" s="1"/>
      <c r="Y247" s="1"/>
      <c r="Z247" s="10"/>
      <c r="AA247" s="44"/>
      <c r="AB247" s="44"/>
      <c r="AC247" s="44"/>
      <c r="AD247" s="44"/>
    </row>
    <row r="248" spans="1:30" s="45" customFormat="1" ht="10.5" customHeight="1" x14ac:dyDescent="0.25">
      <c r="A248" s="61"/>
      <c r="B248" s="3"/>
      <c r="C248" s="87"/>
      <c r="J248" s="1"/>
      <c r="K248" s="1"/>
      <c r="L248" s="3"/>
      <c r="M248" s="1"/>
      <c r="N248" s="1"/>
      <c r="O248" s="1"/>
      <c r="P248" s="1"/>
      <c r="Q248" s="3"/>
      <c r="R248" s="1"/>
      <c r="S248" s="1"/>
      <c r="T248" s="9"/>
      <c r="U248" s="1"/>
      <c r="V248" s="1"/>
      <c r="W248" s="1"/>
      <c r="X248" s="1"/>
      <c r="Y248" s="1"/>
      <c r="Z248" s="10"/>
      <c r="AA248" s="44"/>
      <c r="AB248" s="44"/>
      <c r="AC248" s="44"/>
      <c r="AD248" s="44"/>
    </row>
    <row r="249" spans="1:30" s="45" customFormat="1" ht="10.5" customHeight="1" x14ac:dyDescent="0.25">
      <c r="A249" s="61"/>
      <c r="B249" s="3"/>
      <c r="C249" s="87"/>
      <c r="J249" s="1"/>
      <c r="K249" s="1"/>
      <c r="L249" s="3"/>
      <c r="M249" s="1"/>
      <c r="N249" s="1"/>
      <c r="O249" s="1"/>
      <c r="P249" s="1"/>
      <c r="Q249" s="3"/>
      <c r="R249" s="1"/>
      <c r="S249" s="1"/>
      <c r="T249" s="9"/>
      <c r="U249" s="1"/>
      <c r="V249" s="1"/>
      <c r="W249" s="1"/>
      <c r="X249" s="1"/>
      <c r="Y249" s="1"/>
      <c r="Z249" s="10"/>
      <c r="AA249" s="44"/>
      <c r="AB249" s="44"/>
      <c r="AC249" s="44"/>
      <c r="AD249" s="44"/>
    </row>
    <row r="250" spans="1:30" s="45" customFormat="1" ht="10.5" customHeight="1" x14ac:dyDescent="0.25">
      <c r="A250" s="61"/>
      <c r="B250" s="3"/>
      <c r="C250" s="87"/>
      <c r="J250" s="1"/>
      <c r="K250" s="1"/>
      <c r="L250" s="3"/>
      <c r="M250" s="1"/>
      <c r="N250" s="1"/>
      <c r="O250" s="1"/>
      <c r="P250" s="1"/>
      <c r="Q250" s="3"/>
      <c r="R250" s="1"/>
      <c r="S250" s="1"/>
      <c r="T250" s="9"/>
      <c r="U250" s="1"/>
      <c r="V250" s="1"/>
      <c r="W250" s="1"/>
      <c r="X250" s="1"/>
      <c r="Y250" s="1"/>
      <c r="Z250" s="10"/>
      <c r="AA250" s="44"/>
      <c r="AB250" s="44"/>
      <c r="AC250" s="44"/>
      <c r="AD250" s="44"/>
    </row>
    <row r="251" spans="1:30" s="45" customFormat="1" ht="10.5" customHeight="1" x14ac:dyDescent="0.25">
      <c r="A251" s="61"/>
      <c r="B251" s="3"/>
      <c r="C251" s="87"/>
      <c r="J251" s="1"/>
      <c r="K251" s="1"/>
      <c r="L251" s="3"/>
      <c r="M251" s="1"/>
      <c r="N251" s="1"/>
      <c r="O251" s="1"/>
      <c r="P251" s="1"/>
      <c r="Q251" s="3"/>
      <c r="R251" s="1"/>
      <c r="S251" s="1"/>
      <c r="T251" s="9"/>
      <c r="U251" s="1"/>
      <c r="V251" s="1"/>
      <c r="W251" s="1"/>
      <c r="X251" s="1"/>
      <c r="Y251" s="1"/>
      <c r="Z251" s="10"/>
      <c r="AA251" s="44"/>
      <c r="AB251" s="44"/>
      <c r="AC251" s="44"/>
      <c r="AD251" s="44"/>
    </row>
    <row r="252" spans="1:30" s="45" customFormat="1" ht="10.5" customHeight="1" x14ac:dyDescent="0.25">
      <c r="A252" s="61"/>
      <c r="B252" s="3"/>
      <c r="C252" s="87"/>
      <c r="J252" s="1"/>
      <c r="K252" s="1"/>
      <c r="L252" s="3"/>
      <c r="M252" s="1"/>
      <c r="N252" s="1"/>
      <c r="O252" s="1"/>
      <c r="P252" s="1"/>
      <c r="Q252" s="3"/>
      <c r="R252" s="1"/>
      <c r="S252" s="1"/>
      <c r="T252" s="9"/>
      <c r="U252" s="1"/>
      <c r="V252" s="1"/>
      <c r="W252" s="1"/>
      <c r="X252" s="1"/>
      <c r="Y252" s="1"/>
      <c r="Z252" s="10"/>
      <c r="AA252" s="44"/>
      <c r="AB252" s="44"/>
      <c r="AC252" s="44"/>
      <c r="AD252" s="44"/>
    </row>
    <row r="253" spans="1:30" s="45" customFormat="1" ht="10.5" customHeight="1" x14ac:dyDescent="0.25">
      <c r="A253" s="61"/>
      <c r="B253" s="3"/>
      <c r="C253" s="87"/>
      <c r="J253" s="1"/>
      <c r="K253" s="1"/>
      <c r="L253" s="3"/>
      <c r="M253" s="1"/>
      <c r="N253" s="1"/>
      <c r="O253" s="1"/>
      <c r="P253" s="1"/>
      <c r="Q253" s="3"/>
      <c r="R253" s="1"/>
      <c r="S253" s="1"/>
      <c r="T253" s="9"/>
      <c r="U253" s="1"/>
      <c r="V253" s="1"/>
      <c r="W253" s="1"/>
      <c r="X253" s="1"/>
      <c r="Y253" s="1"/>
      <c r="Z253" s="10"/>
      <c r="AA253" s="44"/>
      <c r="AB253" s="44"/>
      <c r="AC253" s="44"/>
      <c r="AD253" s="44"/>
    </row>
    <row r="254" spans="1:30" s="45" customFormat="1" ht="10.5" customHeight="1" x14ac:dyDescent="0.25">
      <c r="A254" s="61"/>
      <c r="B254" s="3"/>
      <c r="C254" s="87"/>
      <c r="J254" s="1"/>
      <c r="K254" s="1"/>
      <c r="L254" s="3"/>
      <c r="M254" s="1"/>
      <c r="N254" s="1"/>
      <c r="O254" s="1"/>
      <c r="P254" s="1"/>
      <c r="Q254" s="3"/>
      <c r="R254" s="1"/>
      <c r="S254" s="1"/>
      <c r="T254" s="9"/>
      <c r="U254" s="1"/>
      <c r="V254" s="1"/>
      <c r="W254" s="1"/>
      <c r="X254" s="1"/>
      <c r="Y254" s="1"/>
      <c r="Z254" s="10"/>
      <c r="AA254" s="44"/>
      <c r="AB254" s="44"/>
      <c r="AC254" s="44"/>
      <c r="AD254" s="44"/>
    </row>
    <row r="255" spans="1:30" s="45" customFormat="1" ht="10.5" customHeight="1" x14ac:dyDescent="0.25">
      <c r="A255" s="61"/>
      <c r="B255" s="3"/>
      <c r="C255" s="87"/>
      <c r="J255" s="1"/>
      <c r="K255" s="1"/>
      <c r="L255" s="3"/>
      <c r="M255" s="1"/>
      <c r="N255" s="1"/>
      <c r="O255" s="1"/>
      <c r="P255" s="1"/>
      <c r="Q255" s="3"/>
      <c r="R255" s="1"/>
      <c r="S255" s="1"/>
      <c r="T255" s="9"/>
      <c r="U255" s="1"/>
      <c r="V255" s="1"/>
      <c r="W255" s="1"/>
      <c r="X255" s="1"/>
      <c r="Y255" s="1"/>
      <c r="Z255" s="10"/>
      <c r="AA255" s="44"/>
      <c r="AB255" s="44"/>
      <c r="AC255" s="44"/>
      <c r="AD255" s="44"/>
    </row>
    <row r="256" spans="1:30" s="45" customFormat="1" ht="10.5" customHeight="1" x14ac:dyDescent="0.25">
      <c r="A256" s="61"/>
      <c r="B256" s="3"/>
      <c r="C256" s="87"/>
      <c r="J256" s="1"/>
      <c r="K256" s="1"/>
      <c r="L256" s="3"/>
      <c r="M256" s="1"/>
      <c r="N256" s="1"/>
      <c r="O256" s="1"/>
      <c r="P256" s="1"/>
      <c r="Q256" s="3"/>
      <c r="R256" s="1"/>
      <c r="S256" s="1"/>
      <c r="T256" s="9"/>
      <c r="U256" s="1"/>
      <c r="V256" s="1"/>
      <c r="W256" s="1"/>
      <c r="X256" s="1"/>
      <c r="Y256" s="1"/>
      <c r="Z256" s="10"/>
      <c r="AA256" s="44"/>
      <c r="AB256" s="44"/>
      <c r="AC256" s="44"/>
      <c r="AD256" s="44"/>
    </row>
    <row r="257" spans="1:30" s="45" customFormat="1" ht="10.5" customHeight="1" x14ac:dyDescent="0.25">
      <c r="A257" s="61"/>
      <c r="B257" s="3"/>
      <c r="C257" s="87"/>
      <c r="J257" s="1"/>
      <c r="K257" s="1"/>
      <c r="L257" s="3"/>
      <c r="M257" s="1"/>
      <c r="N257" s="1"/>
      <c r="O257" s="1"/>
      <c r="P257" s="1"/>
      <c r="Q257" s="3"/>
      <c r="R257" s="1"/>
      <c r="S257" s="1"/>
      <c r="T257" s="9"/>
      <c r="U257" s="1"/>
      <c r="V257" s="1"/>
      <c r="W257" s="1"/>
      <c r="X257" s="1"/>
      <c r="Y257" s="1"/>
      <c r="Z257" s="10"/>
      <c r="AA257" s="44"/>
      <c r="AB257" s="44"/>
      <c r="AC257" s="44"/>
      <c r="AD257" s="44"/>
    </row>
    <row r="258" spans="1:30" s="45" customFormat="1" ht="10.5" customHeight="1" x14ac:dyDescent="0.25">
      <c r="A258" s="61"/>
      <c r="B258" s="3"/>
      <c r="C258" s="87"/>
      <c r="J258" s="1"/>
      <c r="K258" s="1"/>
      <c r="L258" s="3"/>
      <c r="M258" s="1"/>
      <c r="N258" s="1"/>
      <c r="O258" s="1"/>
      <c r="P258" s="1"/>
      <c r="Q258" s="3"/>
      <c r="R258" s="1"/>
      <c r="S258" s="1"/>
      <c r="T258" s="9"/>
      <c r="U258" s="1"/>
      <c r="V258" s="1"/>
      <c r="W258" s="1"/>
      <c r="X258" s="1"/>
      <c r="Y258" s="1"/>
      <c r="Z258" s="10"/>
      <c r="AA258" s="44"/>
      <c r="AB258" s="44"/>
      <c r="AC258" s="44"/>
      <c r="AD258" s="44"/>
    </row>
    <row r="259" spans="1:30" s="45" customFormat="1" ht="10.5" customHeight="1" x14ac:dyDescent="0.25">
      <c r="A259" s="61"/>
      <c r="B259" s="3"/>
      <c r="C259" s="87"/>
      <c r="J259" s="1"/>
      <c r="K259" s="1"/>
      <c r="L259" s="3"/>
      <c r="M259" s="1"/>
      <c r="N259" s="1"/>
      <c r="O259" s="1"/>
      <c r="P259" s="1"/>
      <c r="Q259" s="3"/>
      <c r="R259" s="1"/>
      <c r="S259" s="1"/>
      <c r="T259" s="9"/>
      <c r="U259" s="1"/>
      <c r="V259" s="1"/>
      <c r="W259" s="1"/>
      <c r="X259" s="1"/>
      <c r="Y259" s="1"/>
      <c r="Z259" s="10"/>
      <c r="AA259" s="44"/>
      <c r="AB259" s="44"/>
      <c r="AC259" s="44"/>
      <c r="AD259" s="44"/>
    </row>
    <row r="260" spans="1:30" s="45" customFormat="1" ht="10.5" customHeight="1" x14ac:dyDescent="0.25">
      <c r="A260" s="61"/>
      <c r="B260" s="3"/>
      <c r="C260" s="87"/>
      <c r="J260" s="1"/>
      <c r="K260" s="1"/>
      <c r="L260" s="3"/>
      <c r="M260" s="1"/>
      <c r="N260" s="1"/>
      <c r="O260" s="1"/>
      <c r="P260" s="1"/>
      <c r="Q260" s="3"/>
      <c r="R260" s="1"/>
      <c r="S260" s="1"/>
      <c r="T260" s="9"/>
      <c r="U260" s="1"/>
      <c r="V260" s="1"/>
      <c r="W260" s="1"/>
      <c r="X260" s="1"/>
      <c r="Y260" s="1"/>
      <c r="Z260" s="10"/>
      <c r="AA260" s="44"/>
      <c r="AB260" s="44"/>
      <c r="AC260" s="44"/>
      <c r="AD260" s="44"/>
    </row>
    <row r="261" spans="1:30" s="45" customFormat="1" ht="10.5" customHeight="1" x14ac:dyDescent="0.25">
      <c r="A261" s="61"/>
      <c r="B261" s="3"/>
      <c r="C261" s="87"/>
      <c r="J261" s="1"/>
      <c r="K261" s="1"/>
      <c r="L261" s="3"/>
      <c r="M261" s="1"/>
      <c r="N261" s="1"/>
      <c r="O261" s="1"/>
      <c r="P261" s="1"/>
      <c r="Q261" s="3"/>
      <c r="R261" s="1"/>
      <c r="S261" s="1"/>
      <c r="T261" s="9"/>
      <c r="U261" s="1"/>
      <c r="V261" s="1"/>
      <c r="W261" s="1"/>
      <c r="X261" s="1"/>
      <c r="Y261" s="1"/>
      <c r="Z261" s="10"/>
      <c r="AA261" s="44"/>
      <c r="AB261" s="44"/>
      <c r="AC261" s="44"/>
      <c r="AD261" s="44"/>
    </row>
    <row r="262" spans="1:30" s="45" customFormat="1" ht="10.5" customHeight="1" x14ac:dyDescent="0.25">
      <c r="A262" s="61"/>
      <c r="B262" s="3"/>
      <c r="C262" s="87"/>
      <c r="J262" s="1"/>
      <c r="K262" s="1"/>
      <c r="L262" s="3"/>
      <c r="M262" s="1"/>
      <c r="N262" s="1"/>
      <c r="O262" s="1"/>
      <c r="P262" s="1"/>
      <c r="Q262" s="3"/>
      <c r="R262" s="1"/>
      <c r="S262" s="1"/>
      <c r="T262" s="9"/>
      <c r="U262" s="1"/>
      <c r="V262" s="1"/>
      <c r="W262" s="1"/>
      <c r="X262" s="1"/>
      <c r="Y262" s="1"/>
      <c r="Z262" s="10"/>
      <c r="AA262" s="44"/>
      <c r="AB262" s="44"/>
      <c r="AC262" s="44"/>
      <c r="AD262" s="44"/>
    </row>
    <row r="263" spans="1:30" s="45" customFormat="1" ht="10.5" customHeight="1" x14ac:dyDescent="0.25">
      <c r="A263" s="61"/>
      <c r="B263" s="3"/>
      <c r="C263" s="87"/>
      <c r="J263" s="1"/>
      <c r="K263" s="1"/>
      <c r="L263" s="3"/>
      <c r="M263" s="1"/>
      <c r="N263" s="1"/>
      <c r="O263" s="1"/>
      <c r="P263" s="1"/>
      <c r="Q263" s="3"/>
      <c r="R263" s="1"/>
      <c r="S263" s="1"/>
      <c r="T263" s="9"/>
      <c r="U263" s="1"/>
      <c r="V263" s="1"/>
      <c r="W263" s="1"/>
      <c r="X263" s="1"/>
      <c r="Y263" s="1"/>
      <c r="Z263" s="10"/>
      <c r="AA263" s="44"/>
      <c r="AB263" s="44"/>
      <c r="AC263" s="44"/>
      <c r="AD263" s="44"/>
    </row>
    <row r="264" spans="1:30" s="45" customFormat="1" ht="10.5" customHeight="1" x14ac:dyDescent="0.25">
      <c r="A264" s="61"/>
      <c r="B264" s="3"/>
      <c r="C264" s="87"/>
      <c r="J264" s="1"/>
      <c r="K264" s="1"/>
      <c r="L264" s="3"/>
      <c r="M264" s="1"/>
      <c r="N264" s="1"/>
      <c r="O264" s="1"/>
      <c r="P264" s="1"/>
      <c r="Q264" s="3"/>
      <c r="R264" s="1"/>
      <c r="S264" s="1"/>
      <c r="T264" s="9"/>
      <c r="U264" s="1"/>
      <c r="V264" s="1"/>
      <c r="W264" s="1"/>
      <c r="X264" s="1"/>
      <c r="Y264" s="1"/>
      <c r="Z264" s="10"/>
      <c r="AA264" s="44"/>
      <c r="AB264" s="44"/>
      <c r="AC264" s="44"/>
      <c r="AD264" s="44"/>
    </row>
    <row r="265" spans="1:30" s="45" customFormat="1" ht="10.5" customHeight="1" x14ac:dyDescent="0.25">
      <c r="A265" s="61"/>
      <c r="B265" s="3"/>
      <c r="C265" s="87"/>
      <c r="J265" s="1"/>
      <c r="K265" s="1"/>
      <c r="L265" s="3"/>
      <c r="M265" s="1"/>
      <c r="N265" s="1"/>
      <c r="O265" s="1"/>
      <c r="P265" s="1"/>
      <c r="Q265" s="3"/>
      <c r="R265" s="1"/>
      <c r="S265" s="1"/>
      <c r="T265" s="9"/>
      <c r="U265" s="1"/>
      <c r="V265" s="1"/>
      <c r="W265" s="1"/>
      <c r="X265" s="1"/>
      <c r="Y265" s="1"/>
      <c r="Z265" s="10"/>
      <c r="AA265" s="44"/>
      <c r="AB265" s="44"/>
      <c r="AC265" s="44"/>
      <c r="AD265" s="44"/>
    </row>
    <row r="266" spans="1:30" s="45" customFormat="1" ht="10.5" customHeight="1" x14ac:dyDescent="0.25">
      <c r="A266" s="61"/>
      <c r="B266" s="3"/>
      <c r="C266" s="87"/>
      <c r="J266" s="1"/>
      <c r="K266" s="1"/>
      <c r="L266" s="3"/>
      <c r="M266" s="1"/>
      <c r="N266" s="1"/>
      <c r="O266" s="1"/>
      <c r="P266" s="1"/>
      <c r="Q266" s="3"/>
      <c r="R266" s="1"/>
      <c r="S266" s="1"/>
      <c r="T266" s="9"/>
      <c r="U266" s="1"/>
      <c r="V266" s="1"/>
      <c r="W266" s="1"/>
      <c r="X266" s="1"/>
      <c r="Y266" s="1"/>
      <c r="Z266" s="10"/>
      <c r="AA266" s="44"/>
      <c r="AB266" s="44"/>
      <c r="AC266" s="44"/>
      <c r="AD266" s="44"/>
    </row>
    <row r="267" spans="1:30" s="45" customFormat="1" ht="10.5" customHeight="1" x14ac:dyDescent="0.25">
      <c r="A267" s="61"/>
      <c r="B267" s="3"/>
      <c r="C267" s="87"/>
      <c r="J267" s="1"/>
      <c r="K267" s="1"/>
      <c r="L267" s="3"/>
      <c r="M267" s="1"/>
      <c r="N267" s="1"/>
      <c r="O267" s="1"/>
      <c r="P267" s="1"/>
      <c r="Q267" s="3"/>
      <c r="R267" s="1"/>
      <c r="S267" s="1"/>
      <c r="T267" s="9"/>
      <c r="U267" s="1"/>
      <c r="V267" s="1"/>
      <c r="W267" s="1"/>
      <c r="X267" s="1"/>
      <c r="Y267" s="1"/>
      <c r="Z267" s="10"/>
      <c r="AA267" s="44"/>
      <c r="AB267" s="44"/>
      <c r="AC267" s="44"/>
      <c r="AD267" s="44"/>
    </row>
    <row r="268" spans="1:30" s="45" customFormat="1" ht="10.5" customHeight="1" x14ac:dyDescent="0.25">
      <c r="A268" s="61"/>
      <c r="B268" s="3"/>
      <c r="C268" s="87"/>
      <c r="J268" s="1"/>
      <c r="K268" s="1"/>
      <c r="L268" s="3"/>
      <c r="M268" s="1"/>
      <c r="N268" s="1"/>
      <c r="O268" s="1"/>
      <c r="P268" s="1"/>
      <c r="Q268" s="3"/>
      <c r="R268" s="1"/>
      <c r="S268" s="1"/>
      <c r="T268" s="9"/>
      <c r="U268" s="1"/>
      <c r="V268" s="1"/>
      <c r="W268" s="1"/>
      <c r="X268" s="1"/>
      <c r="Y268" s="1"/>
      <c r="Z268" s="10"/>
      <c r="AA268" s="44"/>
      <c r="AB268" s="44"/>
      <c r="AC268" s="44"/>
      <c r="AD268" s="44"/>
    </row>
    <row r="269" spans="1:30" s="45" customFormat="1" ht="10.5" customHeight="1" x14ac:dyDescent="0.25">
      <c r="A269" s="61"/>
      <c r="B269" s="3"/>
      <c r="C269" s="87"/>
      <c r="J269" s="1"/>
      <c r="K269" s="1"/>
      <c r="L269" s="3"/>
      <c r="M269" s="1"/>
      <c r="N269" s="1"/>
      <c r="O269" s="1"/>
      <c r="P269" s="1"/>
      <c r="Q269" s="3"/>
      <c r="R269" s="1"/>
      <c r="S269" s="1"/>
      <c r="T269" s="9"/>
      <c r="U269" s="1"/>
      <c r="V269" s="1"/>
      <c r="W269" s="1"/>
      <c r="X269" s="1"/>
      <c r="Y269" s="1"/>
      <c r="Z269" s="10"/>
      <c r="AA269" s="44"/>
      <c r="AB269" s="44"/>
      <c r="AC269" s="44"/>
      <c r="AD269" s="44"/>
    </row>
    <row r="270" spans="1:30" s="45" customFormat="1" ht="10.5" customHeight="1" x14ac:dyDescent="0.25">
      <c r="A270" s="61"/>
      <c r="B270" s="3"/>
      <c r="C270" s="87"/>
      <c r="J270" s="1"/>
      <c r="K270" s="1"/>
      <c r="L270" s="3"/>
      <c r="M270" s="1"/>
      <c r="N270" s="1"/>
      <c r="O270" s="1"/>
      <c r="P270" s="1"/>
      <c r="Q270" s="3"/>
      <c r="R270" s="1"/>
      <c r="S270" s="1"/>
      <c r="T270" s="9"/>
      <c r="U270" s="1"/>
      <c r="V270" s="1"/>
      <c r="W270" s="1"/>
      <c r="X270" s="1"/>
      <c r="Y270" s="1"/>
      <c r="Z270" s="10"/>
      <c r="AA270" s="44"/>
      <c r="AB270" s="44"/>
      <c r="AC270" s="44"/>
      <c r="AD270" s="44"/>
    </row>
    <row r="271" spans="1:30" s="45" customFormat="1" ht="10.5" customHeight="1" x14ac:dyDescent="0.25">
      <c r="A271" s="61"/>
      <c r="B271" s="3"/>
      <c r="C271" s="87"/>
      <c r="J271" s="1"/>
      <c r="K271" s="1"/>
      <c r="L271" s="3"/>
      <c r="M271" s="1"/>
      <c r="N271" s="1"/>
      <c r="O271" s="1"/>
      <c r="P271" s="1"/>
      <c r="Q271" s="3"/>
      <c r="R271" s="1"/>
      <c r="S271" s="1"/>
      <c r="T271" s="9"/>
      <c r="U271" s="1"/>
      <c r="V271" s="1"/>
      <c r="W271" s="1"/>
      <c r="X271" s="1"/>
      <c r="Y271" s="1"/>
      <c r="Z271" s="10"/>
      <c r="AA271" s="44"/>
      <c r="AB271" s="44"/>
      <c r="AC271" s="44"/>
      <c r="AD271" s="44"/>
    </row>
    <row r="272" spans="1:30" s="45" customFormat="1" ht="10.5" customHeight="1" x14ac:dyDescent="0.25">
      <c r="A272" s="61"/>
      <c r="B272" s="3"/>
      <c r="C272" s="87"/>
      <c r="J272" s="1"/>
      <c r="K272" s="1"/>
      <c r="L272" s="3"/>
      <c r="M272" s="1"/>
      <c r="N272" s="1"/>
      <c r="O272" s="1"/>
      <c r="P272" s="1"/>
      <c r="Q272" s="3"/>
      <c r="R272" s="1"/>
      <c r="S272" s="1"/>
      <c r="T272" s="9"/>
      <c r="U272" s="1"/>
      <c r="V272" s="1"/>
      <c r="W272" s="1"/>
      <c r="X272" s="1"/>
      <c r="Y272" s="1"/>
      <c r="Z272" s="10"/>
      <c r="AA272" s="44"/>
      <c r="AB272" s="44"/>
      <c r="AC272" s="44"/>
      <c r="AD272" s="44"/>
    </row>
    <row r="273" spans="1:30" s="45" customFormat="1" ht="10.5" customHeight="1" x14ac:dyDescent="0.25">
      <c r="A273" s="61"/>
      <c r="B273" s="3"/>
      <c r="C273" s="87"/>
      <c r="J273" s="1"/>
      <c r="K273" s="1"/>
      <c r="L273" s="3"/>
      <c r="M273" s="1"/>
      <c r="N273" s="1"/>
      <c r="O273" s="1"/>
      <c r="P273" s="1"/>
      <c r="Q273" s="3"/>
      <c r="R273" s="1"/>
      <c r="S273" s="1"/>
      <c r="T273" s="9"/>
      <c r="U273" s="1"/>
      <c r="V273" s="1"/>
      <c r="W273" s="1"/>
      <c r="X273" s="1"/>
      <c r="Y273" s="1"/>
      <c r="Z273" s="10"/>
      <c r="AA273" s="44"/>
      <c r="AB273" s="44"/>
      <c r="AC273" s="44"/>
      <c r="AD273" s="44"/>
    </row>
    <row r="274" spans="1:30" s="45" customFormat="1" ht="10.5" customHeight="1" x14ac:dyDescent="0.25">
      <c r="A274" s="61"/>
      <c r="B274" s="3"/>
      <c r="C274" s="87"/>
      <c r="J274" s="1"/>
      <c r="K274" s="1"/>
      <c r="L274" s="3"/>
      <c r="M274" s="1"/>
      <c r="N274" s="1"/>
      <c r="O274" s="1"/>
      <c r="P274" s="1"/>
      <c r="Q274" s="3"/>
      <c r="R274" s="1"/>
      <c r="S274" s="1"/>
      <c r="T274" s="9"/>
      <c r="U274" s="1"/>
      <c r="V274" s="1"/>
      <c r="W274" s="1"/>
      <c r="X274" s="1"/>
      <c r="Y274" s="1"/>
      <c r="Z274" s="10"/>
      <c r="AA274" s="44"/>
      <c r="AB274" s="44"/>
      <c r="AC274" s="44"/>
      <c r="AD274" s="44"/>
    </row>
    <row r="275" spans="1:30" s="45" customFormat="1" ht="10.5" customHeight="1" x14ac:dyDescent="0.25">
      <c r="A275" s="61"/>
      <c r="B275" s="3"/>
      <c r="C275" s="87"/>
      <c r="J275" s="1"/>
      <c r="K275" s="1"/>
      <c r="L275" s="3"/>
      <c r="M275" s="1"/>
      <c r="N275" s="1"/>
      <c r="O275" s="1"/>
      <c r="P275" s="1"/>
      <c r="Q275" s="3"/>
      <c r="R275" s="1"/>
      <c r="S275" s="1"/>
      <c r="T275" s="9"/>
      <c r="U275" s="1"/>
      <c r="V275" s="1"/>
      <c r="W275" s="1"/>
      <c r="X275" s="1"/>
      <c r="Y275" s="1"/>
      <c r="Z275" s="10"/>
      <c r="AA275" s="44"/>
      <c r="AB275" s="44"/>
      <c r="AC275" s="44"/>
      <c r="AD275" s="44"/>
    </row>
    <row r="276" spans="1:30" s="45" customFormat="1" ht="10.5" customHeight="1" x14ac:dyDescent="0.25">
      <c r="A276" s="61"/>
      <c r="B276" s="3"/>
      <c r="C276" s="87"/>
      <c r="J276" s="1"/>
      <c r="K276" s="1"/>
      <c r="L276" s="3"/>
      <c r="M276" s="1"/>
      <c r="N276" s="1"/>
      <c r="O276" s="1"/>
      <c r="P276" s="1"/>
      <c r="Q276" s="3"/>
      <c r="R276" s="1"/>
      <c r="S276" s="1"/>
      <c r="T276" s="9"/>
      <c r="U276" s="1"/>
      <c r="V276" s="1"/>
      <c r="W276" s="1"/>
      <c r="X276" s="1"/>
      <c r="Y276" s="1"/>
      <c r="Z276" s="10"/>
      <c r="AA276" s="44"/>
      <c r="AB276" s="44"/>
      <c r="AC276" s="44"/>
      <c r="AD276" s="44"/>
    </row>
    <row r="277" spans="1:30" s="45" customFormat="1" ht="10.5" customHeight="1" x14ac:dyDescent="0.25">
      <c r="A277" s="61"/>
      <c r="B277" s="3"/>
      <c r="C277" s="87"/>
      <c r="J277" s="1"/>
      <c r="K277" s="1"/>
      <c r="L277" s="3"/>
      <c r="M277" s="1"/>
      <c r="N277" s="1"/>
      <c r="O277" s="1"/>
      <c r="P277" s="1"/>
      <c r="Q277" s="3"/>
      <c r="R277" s="1"/>
      <c r="S277" s="1"/>
      <c r="T277" s="9"/>
      <c r="U277" s="1"/>
      <c r="V277" s="1"/>
      <c r="W277" s="1"/>
      <c r="X277" s="1"/>
      <c r="Y277" s="1"/>
      <c r="Z277" s="10"/>
      <c r="AA277" s="44"/>
      <c r="AB277" s="44"/>
      <c r="AC277" s="44"/>
      <c r="AD277" s="44"/>
    </row>
    <row r="278" spans="1:30" s="45" customFormat="1" ht="10.5" customHeight="1" x14ac:dyDescent="0.25">
      <c r="A278" s="61"/>
      <c r="B278" s="3"/>
      <c r="C278" s="87"/>
      <c r="J278" s="1"/>
      <c r="K278" s="1"/>
      <c r="L278" s="3"/>
      <c r="M278" s="1"/>
      <c r="N278" s="1"/>
      <c r="O278" s="1"/>
      <c r="P278" s="1"/>
      <c r="Q278" s="3"/>
      <c r="R278" s="1"/>
      <c r="S278" s="1"/>
      <c r="T278" s="9"/>
      <c r="U278" s="1"/>
      <c r="V278" s="1"/>
      <c r="W278" s="1"/>
      <c r="X278" s="1"/>
      <c r="Y278" s="1"/>
      <c r="Z278" s="10"/>
      <c r="AA278" s="44"/>
      <c r="AB278" s="44"/>
      <c r="AC278" s="44"/>
      <c r="AD278" s="44"/>
    </row>
    <row r="279" spans="1:30" s="45" customFormat="1" ht="10.5" customHeight="1" x14ac:dyDescent="0.25">
      <c r="A279" s="61"/>
      <c r="B279" s="3"/>
      <c r="C279" s="87"/>
      <c r="J279" s="1"/>
      <c r="K279" s="1"/>
      <c r="L279" s="3"/>
      <c r="M279" s="1"/>
      <c r="N279" s="1"/>
      <c r="O279" s="1"/>
      <c r="P279" s="1"/>
      <c r="Q279" s="3"/>
      <c r="R279" s="1"/>
      <c r="S279" s="1"/>
      <c r="T279" s="9"/>
      <c r="U279" s="1"/>
      <c r="V279" s="1"/>
      <c r="W279" s="1"/>
      <c r="X279" s="1"/>
      <c r="Y279" s="1"/>
      <c r="Z279" s="10"/>
      <c r="AA279" s="44"/>
      <c r="AB279" s="44"/>
      <c r="AC279" s="44"/>
      <c r="AD279" s="44"/>
    </row>
    <row r="280" spans="1:30" s="45" customFormat="1" ht="10.5" customHeight="1" x14ac:dyDescent="0.25">
      <c r="A280" s="61"/>
      <c r="B280" s="3"/>
      <c r="C280" s="87"/>
      <c r="J280" s="1"/>
      <c r="K280" s="1"/>
      <c r="L280" s="3"/>
      <c r="M280" s="1"/>
      <c r="N280" s="1"/>
      <c r="O280" s="1"/>
      <c r="P280" s="1"/>
      <c r="Q280" s="3"/>
      <c r="R280" s="1"/>
      <c r="S280" s="1"/>
      <c r="T280" s="9"/>
      <c r="U280" s="1"/>
      <c r="V280" s="1"/>
      <c r="W280" s="1"/>
      <c r="X280" s="1"/>
      <c r="Y280" s="1"/>
      <c r="Z280" s="10"/>
      <c r="AA280" s="44"/>
      <c r="AB280" s="44"/>
      <c r="AC280" s="44"/>
      <c r="AD280" s="44"/>
    </row>
    <row r="281" spans="1:30" s="45" customFormat="1" ht="10.5" customHeight="1" x14ac:dyDescent="0.25">
      <c r="A281" s="61"/>
      <c r="B281" s="3"/>
      <c r="C281" s="87"/>
      <c r="J281" s="1"/>
      <c r="K281" s="1"/>
      <c r="L281" s="3"/>
      <c r="M281" s="1"/>
      <c r="N281" s="1"/>
      <c r="O281" s="1"/>
      <c r="P281" s="1"/>
      <c r="Q281" s="3"/>
      <c r="R281" s="1"/>
      <c r="S281" s="1"/>
      <c r="T281" s="9"/>
      <c r="U281" s="1"/>
      <c r="V281" s="1"/>
      <c r="W281" s="1"/>
      <c r="X281" s="1"/>
      <c r="Y281" s="1"/>
      <c r="Z281" s="10"/>
      <c r="AA281" s="44"/>
      <c r="AB281" s="44"/>
      <c r="AC281" s="44"/>
      <c r="AD281" s="44"/>
    </row>
    <row r="282" spans="1:30" s="45" customFormat="1" ht="10.5" customHeight="1" x14ac:dyDescent="0.25">
      <c r="A282" s="61"/>
      <c r="B282" s="3"/>
      <c r="C282" s="87"/>
      <c r="J282" s="1"/>
      <c r="K282" s="1"/>
      <c r="L282" s="3"/>
      <c r="M282" s="1"/>
      <c r="N282" s="1"/>
      <c r="O282" s="1"/>
      <c r="P282" s="1"/>
      <c r="Q282" s="3"/>
      <c r="R282" s="1"/>
      <c r="S282" s="1"/>
      <c r="T282" s="9"/>
      <c r="U282" s="1"/>
      <c r="V282" s="1"/>
      <c r="W282" s="1"/>
      <c r="X282" s="1"/>
      <c r="Y282" s="1"/>
      <c r="Z282" s="10"/>
      <c r="AA282" s="44"/>
      <c r="AB282" s="44"/>
      <c r="AC282" s="44"/>
      <c r="AD282" s="44"/>
    </row>
    <row r="283" spans="1:30" s="45" customFormat="1" ht="10.5" customHeight="1" x14ac:dyDescent="0.25">
      <c r="A283" s="61"/>
      <c r="B283" s="3"/>
      <c r="C283" s="87"/>
      <c r="J283" s="1"/>
      <c r="K283" s="1"/>
      <c r="L283" s="3"/>
      <c r="M283" s="1"/>
      <c r="N283" s="1"/>
      <c r="O283" s="1"/>
      <c r="P283" s="1"/>
      <c r="Q283" s="3"/>
      <c r="R283" s="1"/>
      <c r="S283" s="1"/>
      <c r="T283" s="9"/>
      <c r="U283" s="1"/>
      <c r="V283" s="1"/>
      <c r="W283" s="1"/>
      <c r="X283" s="1"/>
      <c r="Y283" s="1"/>
      <c r="Z283" s="10"/>
      <c r="AA283" s="44"/>
      <c r="AB283" s="44"/>
      <c r="AC283" s="44"/>
      <c r="AD283" s="44"/>
    </row>
    <row r="284" spans="1:30" s="45" customFormat="1" ht="10.5" customHeight="1" x14ac:dyDescent="0.25">
      <c r="A284" s="61"/>
      <c r="B284" s="3"/>
      <c r="C284" s="87"/>
      <c r="J284" s="1"/>
      <c r="K284" s="1"/>
      <c r="L284" s="3"/>
      <c r="M284" s="1"/>
      <c r="N284" s="1"/>
      <c r="O284" s="1"/>
      <c r="P284" s="1"/>
      <c r="Q284" s="3"/>
      <c r="R284" s="1"/>
      <c r="S284" s="1"/>
      <c r="T284" s="9"/>
      <c r="U284" s="1"/>
      <c r="V284" s="1"/>
      <c r="W284" s="1"/>
      <c r="X284" s="1"/>
      <c r="Y284" s="1"/>
      <c r="Z284" s="10"/>
      <c r="AA284" s="44"/>
      <c r="AB284" s="44"/>
      <c r="AC284" s="44"/>
      <c r="AD284" s="44"/>
    </row>
    <row r="288" spans="1:30" ht="10.5" customHeight="1" x14ac:dyDescent="0.25">
      <c r="A288" s="12"/>
      <c r="B288" s="12"/>
      <c r="C288" s="12"/>
      <c r="J288" s="12"/>
      <c r="K288" s="12"/>
      <c r="M288" s="12"/>
      <c r="N288" s="12"/>
      <c r="O288" s="12"/>
      <c r="P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</row>
    <row r="289" spans="1:30" ht="10.5" customHeight="1" x14ac:dyDescent="0.25">
      <c r="A289" s="12"/>
      <c r="B289" s="12"/>
      <c r="C289" s="12"/>
      <c r="J289" s="12"/>
      <c r="K289" s="12"/>
      <c r="M289" s="12"/>
      <c r="N289" s="12"/>
      <c r="O289" s="12"/>
      <c r="P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</row>
    <row r="290" spans="1:30" ht="10.5" customHeight="1" x14ac:dyDescent="0.25">
      <c r="A290" s="12"/>
      <c r="B290" s="12"/>
      <c r="C290" s="12"/>
      <c r="J290" s="12"/>
      <c r="K290" s="12"/>
      <c r="M290" s="12"/>
      <c r="N290" s="12"/>
      <c r="O290" s="12"/>
      <c r="P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</row>
    <row r="291" spans="1:30" ht="10.5" customHeight="1" x14ac:dyDescent="0.25">
      <c r="A291" s="12"/>
      <c r="B291" s="12"/>
      <c r="C291" s="12"/>
      <c r="J291" s="12"/>
      <c r="K291" s="12"/>
      <c r="M291" s="12"/>
      <c r="N291" s="12"/>
      <c r="O291" s="12"/>
      <c r="P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</row>
    <row r="292" spans="1:30" ht="10.5" customHeight="1" x14ac:dyDescent="0.25">
      <c r="A292" s="12"/>
      <c r="B292" s="12"/>
      <c r="C292" s="12"/>
      <c r="J292" s="12"/>
      <c r="K292" s="12"/>
      <c r="M292" s="12"/>
      <c r="N292" s="12"/>
      <c r="O292" s="12"/>
      <c r="P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</row>
    <row r="293" spans="1:30" ht="10.5" customHeight="1" x14ac:dyDescent="0.25">
      <c r="A293" s="12"/>
      <c r="B293" s="12"/>
      <c r="C293" s="12"/>
      <c r="J293" s="12"/>
      <c r="K293" s="12"/>
      <c r="M293" s="12"/>
      <c r="N293" s="12"/>
      <c r="O293" s="12"/>
      <c r="P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</row>
    <row r="294" spans="1:30" ht="10.5" customHeight="1" x14ac:dyDescent="0.25">
      <c r="A294" s="12"/>
      <c r="B294" s="12"/>
      <c r="C294" s="12"/>
      <c r="J294" s="12"/>
      <c r="K294" s="12"/>
      <c r="M294" s="12"/>
      <c r="N294" s="12"/>
      <c r="O294" s="12"/>
      <c r="P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</row>
    <row r="295" spans="1:30" ht="10.5" customHeight="1" x14ac:dyDescent="0.25">
      <c r="A295" s="12"/>
      <c r="B295" s="12"/>
      <c r="C295" s="12"/>
      <c r="J295" s="12"/>
      <c r="K295" s="12"/>
      <c r="M295" s="12"/>
      <c r="N295" s="12"/>
      <c r="O295" s="12"/>
      <c r="P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</row>
    <row r="296" spans="1:30" ht="10.5" customHeight="1" x14ac:dyDescent="0.25">
      <c r="A296" s="12"/>
      <c r="B296" s="12"/>
      <c r="C296" s="12"/>
      <c r="J296" s="12"/>
      <c r="K296" s="12"/>
      <c r="M296" s="12"/>
      <c r="N296" s="12"/>
      <c r="O296" s="12"/>
      <c r="P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</row>
    <row r="297" spans="1:30" ht="10.5" customHeight="1" x14ac:dyDescent="0.25">
      <c r="A297" s="12"/>
      <c r="B297" s="12"/>
      <c r="C297" s="12"/>
      <c r="J297" s="12"/>
      <c r="K297" s="12"/>
      <c r="M297" s="12"/>
      <c r="N297" s="12"/>
      <c r="O297" s="12"/>
      <c r="P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</row>
    <row r="298" spans="1:30" ht="10.5" customHeight="1" x14ac:dyDescent="0.25">
      <c r="A298" s="12"/>
      <c r="B298" s="12"/>
      <c r="C298" s="12"/>
      <c r="J298" s="12"/>
      <c r="K298" s="12"/>
      <c r="M298" s="12"/>
      <c r="N298" s="12"/>
      <c r="O298" s="12"/>
      <c r="P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</row>
  </sheetData>
  <sheetProtection algorithmName="SHA-512" hashValue="UV5sK1Op7UUALDvSF9hg2Vt6DWvrgumSQFQK07FwEzljTtjhy5A5EdRKnya02/SHxCBynNFSnv28kbeepsP6MA==" saltValue="Tr6/FgJLGEu6y2NDiFRRuQ==" spinCount="100000" sheet="1" objects="1" scenarios="1" formatColumns="0" formatRows="0"/>
  <dataConsolidate/>
  <mergeCells count="14">
    <mergeCell ref="A6:A11"/>
    <mergeCell ref="D21:F21"/>
    <mergeCell ref="D24:G24"/>
    <mergeCell ref="I24:I26"/>
    <mergeCell ref="D25:D26"/>
    <mergeCell ref="E25:E26"/>
    <mergeCell ref="F25:F26"/>
    <mergeCell ref="E128:G128"/>
    <mergeCell ref="A33:A37"/>
    <mergeCell ref="A38:A43"/>
    <mergeCell ref="D62:D63"/>
    <mergeCell ref="F62:F63"/>
    <mergeCell ref="D64:D65"/>
    <mergeCell ref="F64:F65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H11 G43:H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87:E98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5:H65 G63:H63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23:H125 G84:H84">
      <formula1>900</formula1>
    </dataValidation>
    <dataValidation type="decimal" allowBlank="1" showErrorMessage="1" errorTitle="Ошибка" error="Допускается ввод только действительных чисел!" sqref="G76:H7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:H67 E68:E74">
      <formula1>900</formula1>
    </dataValidation>
    <dataValidation type="decimal" allowBlank="1" showErrorMessage="1" errorTitle="Ошибка" error="Допускается ввод только действительных чисел!" sqref="G121:H122 G107:H112 G115:H115 G118:H118 G17:H17 G100:H100 G85:H85 G79:H83 G87:H98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33:H33 G126:H126 F8 G37:H37 F40">
      <formula1>900</formula1>
    </dataValidation>
    <dataValidation type="decimal" allowBlank="1" showErrorMessage="1" errorTitle="Ошибка" error="Допускается ввод только неотрицательных чисел!" sqref="G64:H64 G66:H66 G78:H78 G2:H2 G34:H36 G45:H62 G31:H31 G8:H10 G4:H4 G13:H13 G101:H106 G15:H15 G29:H29 G40:H42 G68:H74">
      <formula1>0</formula1>
      <formula2>9.99999999999999E+23</formula2>
    </dataValidation>
  </dataValidations>
  <hyperlinks>
    <hyperlink ref="H84" location="'Форма 4.3.1'!$H$74" tooltip="Кликните по гиперссылке, чтобы перейти по гиперссылке или отредактировать её" display="https://portal.eias.ru/Portal/DownloadPage.aspx?type=12&amp;guid=e89a8435-f78f-4259-a7bb-2c6b645a6349"/>
    <hyperlink ref="G84" location="'Форма 4.3.1'!$G$84" tooltip="Кликните по гиперссылке, чтобы перейти по гиперссылке или отредактировать её" display="https://portal.eias.ru/Portal/DownloadPage.aspx?type=12&amp;guid=e89a8435-f78f-4259-a7bb-2c6b645a6349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56</vt:i4>
      </vt:variant>
    </vt:vector>
  </HeadingPairs>
  <TitlesOfParts>
    <vt:vector size="57" baseType="lpstr">
      <vt:lpstr>Форма 4.3.1</vt:lpstr>
      <vt:lpstr>checkCell_List01</vt:lpstr>
      <vt:lpstr>et_hor_List01_2</vt:lpstr>
      <vt:lpstr>et_hor_List01_3</vt:lpstr>
      <vt:lpstr>et_hor_List01_4</vt:lpstr>
      <vt:lpstr>et_hor_List01_5</vt:lpstr>
      <vt:lpstr>et_hor_List01_6</vt:lpstr>
      <vt:lpstr>et_hor_List01_7</vt:lpstr>
      <vt:lpstr>et_ver_List01_1</vt:lpstr>
      <vt:lpstr>List_01_prov</vt:lpstr>
      <vt:lpstr>List01_2_reserve</vt:lpstr>
      <vt:lpstr>List01_3_reserve</vt:lpstr>
      <vt:lpstr>List01_4_reserve</vt:lpstr>
      <vt:lpstr>List01_5_reserve</vt:lpstr>
      <vt:lpstr>List01_6_reserve</vt:lpstr>
      <vt:lpstr>List01_7_reserve</vt:lpstr>
      <vt:lpstr>List01_CheckC</vt:lpstr>
      <vt:lpstr>List01_costs_OPS</vt:lpstr>
      <vt:lpstr>List01_costs_OPS_22</vt:lpstr>
      <vt:lpstr>List01_costs_OPS_25</vt:lpstr>
      <vt:lpstr>List01_costs_PH</vt:lpstr>
      <vt:lpstr>List01_costs_PH_22</vt:lpstr>
      <vt:lpstr>List01_costs_PH_25</vt:lpstr>
      <vt:lpstr>'Форма 4.3.1'!List01_flag_index_1</vt:lpstr>
      <vt:lpstr>'Форма 4.3.1'!List01_flag_index_2</vt:lpstr>
      <vt:lpstr>List01_GroundMaterials_1</vt:lpstr>
      <vt:lpstr>List01_Name</vt:lpstr>
      <vt:lpstr>List01_Num</vt:lpstr>
      <vt:lpstr>List01_NumberColumns</vt:lpstr>
      <vt:lpstr>List01_p1</vt:lpstr>
      <vt:lpstr>List01_p1_minus_p3</vt:lpstr>
      <vt:lpstr>List01_p11</vt:lpstr>
      <vt:lpstr>List01_p12</vt:lpstr>
      <vt:lpstr>List01_p16</vt:lpstr>
      <vt:lpstr>List01_p16_data</vt:lpstr>
      <vt:lpstr>List01_p19_20</vt:lpstr>
      <vt:lpstr>List01_p2_14</vt:lpstr>
      <vt:lpstr>List01_p3</vt:lpstr>
      <vt:lpstr>List01_p3_10_check</vt:lpstr>
      <vt:lpstr>List01_p3_11_check</vt:lpstr>
      <vt:lpstr>List01_p4</vt:lpstr>
      <vt:lpstr>List01_p9</vt:lpstr>
      <vt:lpstr>List01_purchTE</vt:lpstr>
      <vt:lpstr>List01_revenue_from_activity_80_flag</vt:lpstr>
      <vt:lpstr>obj_List01_22</vt:lpstr>
      <vt:lpstr>obj_List01_25</vt:lpstr>
      <vt:lpstr>pDel_List01_2</vt:lpstr>
      <vt:lpstr>pDel_List01_3</vt:lpstr>
      <vt:lpstr>pDel_List01_4</vt:lpstr>
      <vt:lpstr>pDel_List01_7</vt:lpstr>
      <vt:lpstr>pIns_List01_1</vt:lpstr>
      <vt:lpstr>pIns_List01_2</vt:lpstr>
      <vt:lpstr>pIns_List01_3</vt:lpstr>
      <vt:lpstr>pIns_List01_4</vt:lpstr>
      <vt:lpstr>pIns_List01_5</vt:lpstr>
      <vt:lpstr>pIns_List01_6</vt:lpstr>
      <vt:lpstr>pIns_List01_7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2023-05-05T04:46:44Z</dcterms:modified>
</cp:coreProperties>
</file>